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5480" windowHeight="9975" tabRatio="732" activeTab="1"/>
  </bookViews>
  <sheets>
    <sheet name="Лист1" sheetId="1" r:id="rId1"/>
    <sheet name="2025г" sheetId="3" r:id="rId2"/>
    <sheet name="2016" sheetId="4" r:id="rId3"/>
    <sheet name="2016 (2)" sheetId="7" r:id="rId4"/>
    <sheet name="2018 (2)" sheetId="6" r:id="rId5"/>
    <sheet name="Лист2" sheetId="5" r:id="rId6"/>
  </sheets>
  <externalReferences>
    <externalReference r:id="rId7"/>
  </externalReferences>
  <calcPr calcId="114210" refMode="R1C1"/>
</workbook>
</file>

<file path=xl/calcChain.xml><?xml version="1.0" encoding="utf-8"?>
<calcChain xmlns="http://schemas.openxmlformats.org/spreadsheetml/2006/main">
  <c r="G37" i="3"/>
  <c r="G29"/>
  <c r="G38"/>
  <c r="O20" i="7"/>
  <c r="N20"/>
  <c r="M20"/>
  <c r="L20"/>
  <c r="L36"/>
  <c r="L31"/>
  <c r="L37"/>
  <c r="K20"/>
  <c r="J20"/>
  <c r="I20"/>
  <c r="H20"/>
  <c r="H36"/>
  <c r="H31"/>
  <c r="G20"/>
  <c r="F20"/>
  <c r="E20"/>
  <c r="D20"/>
  <c r="D36"/>
  <c r="D31"/>
  <c r="D37"/>
  <c r="O14"/>
  <c r="O15"/>
  <c r="N14"/>
  <c r="N15"/>
  <c r="M14"/>
  <c r="M15"/>
  <c r="L14"/>
  <c r="L15"/>
  <c r="K14"/>
  <c r="K15"/>
  <c r="J14"/>
  <c r="J15"/>
  <c r="I14"/>
  <c r="I15"/>
  <c r="H14"/>
  <c r="H15"/>
  <c r="G14"/>
  <c r="G15"/>
  <c r="F14"/>
  <c r="F15"/>
  <c r="E14"/>
  <c r="E15"/>
  <c r="D14"/>
  <c r="D15"/>
  <c r="D26"/>
  <c r="D27"/>
  <c r="E26"/>
  <c r="E27"/>
  <c r="F26"/>
  <c r="G26"/>
  <c r="G27"/>
  <c r="H26"/>
  <c r="H27"/>
  <c r="I26"/>
  <c r="I27"/>
  <c r="J26"/>
  <c r="J27"/>
  <c r="K26"/>
  <c r="K27"/>
  <c r="L26"/>
  <c r="L27"/>
  <c r="M26"/>
  <c r="M27"/>
  <c r="N26"/>
  <c r="N27"/>
  <c r="O26"/>
  <c r="F27"/>
  <c r="E31"/>
  <c r="E36"/>
  <c r="E37"/>
  <c r="F31"/>
  <c r="G31"/>
  <c r="G36"/>
  <c r="I31"/>
  <c r="I37"/>
  <c r="J31"/>
  <c r="K31"/>
  <c r="M31"/>
  <c r="M36"/>
  <c r="M37"/>
  <c r="N31"/>
  <c r="O31"/>
  <c r="O36"/>
  <c r="F36"/>
  <c r="F37"/>
  <c r="I36"/>
  <c r="J36"/>
  <c r="K36"/>
  <c r="K37"/>
  <c r="N36"/>
  <c r="D41"/>
  <c r="E41"/>
  <c r="F41"/>
  <c r="F48"/>
  <c r="G41"/>
  <c r="H41"/>
  <c r="I41"/>
  <c r="J41"/>
  <c r="K41"/>
  <c r="L41"/>
  <c r="M41"/>
  <c r="N41"/>
  <c r="O41"/>
  <c r="D47"/>
  <c r="E47"/>
  <c r="E48"/>
  <c r="F47"/>
  <c r="G47"/>
  <c r="H47"/>
  <c r="I47"/>
  <c r="J47"/>
  <c r="K47"/>
  <c r="K48"/>
  <c r="L47"/>
  <c r="M47"/>
  <c r="N47"/>
  <c r="O47"/>
  <c r="D52"/>
  <c r="E52"/>
  <c r="F52"/>
  <c r="G52"/>
  <c r="H52"/>
  <c r="I52"/>
  <c r="J52"/>
  <c r="J57"/>
  <c r="K52"/>
  <c r="L52"/>
  <c r="M52"/>
  <c r="N52"/>
  <c r="N99"/>
  <c r="O52"/>
  <c r="D56"/>
  <c r="D57"/>
  <c r="E56"/>
  <c r="E57"/>
  <c r="F56"/>
  <c r="F57"/>
  <c r="G56"/>
  <c r="G57"/>
  <c r="H56"/>
  <c r="I56"/>
  <c r="J56"/>
  <c r="K56"/>
  <c r="K57"/>
  <c r="L56"/>
  <c r="M56"/>
  <c r="M57"/>
  <c r="N56"/>
  <c r="O56"/>
  <c r="O57"/>
  <c r="D61"/>
  <c r="E61"/>
  <c r="F61"/>
  <c r="G61"/>
  <c r="G68"/>
  <c r="H61"/>
  <c r="I61"/>
  <c r="J61"/>
  <c r="K61"/>
  <c r="L61"/>
  <c r="M61"/>
  <c r="N61"/>
  <c r="O61"/>
  <c r="D67"/>
  <c r="E67"/>
  <c r="F67"/>
  <c r="F68"/>
  <c r="G67"/>
  <c r="H67"/>
  <c r="H68"/>
  <c r="I67"/>
  <c r="J67"/>
  <c r="K67"/>
  <c r="L67"/>
  <c r="L68"/>
  <c r="M67"/>
  <c r="M68"/>
  <c r="N67"/>
  <c r="O67"/>
  <c r="I68"/>
  <c r="D72"/>
  <c r="E72"/>
  <c r="F72"/>
  <c r="F79"/>
  <c r="G72"/>
  <c r="H72"/>
  <c r="I72"/>
  <c r="J72"/>
  <c r="J79"/>
  <c r="K72"/>
  <c r="L72"/>
  <c r="M72"/>
  <c r="M79"/>
  <c r="N72"/>
  <c r="O72"/>
  <c r="D78"/>
  <c r="E78"/>
  <c r="E79"/>
  <c r="F78"/>
  <c r="G78"/>
  <c r="G79"/>
  <c r="H78"/>
  <c r="I78"/>
  <c r="I79"/>
  <c r="J78"/>
  <c r="K78"/>
  <c r="L78"/>
  <c r="L79"/>
  <c r="M78"/>
  <c r="N78"/>
  <c r="N79"/>
  <c r="O78"/>
  <c r="O79"/>
  <c r="D83"/>
  <c r="D90"/>
  <c r="E83"/>
  <c r="F83"/>
  <c r="G83"/>
  <c r="H83"/>
  <c r="H99"/>
  <c r="I83"/>
  <c r="J83"/>
  <c r="K83"/>
  <c r="K99"/>
  <c r="L83"/>
  <c r="M83"/>
  <c r="N83"/>
  <c r="O83"/>
  <c r="O99"/>
  <c r="D89"/>
  <c r="E89"/>
  <c r="F89"/>
  <c r="F90"/>
  <c r="G89"/>
  <c r="G90"/>
  <c r="H89"/>
  <c r="H90"/>
  <c r="I89"/>
  <c r="I90"/>
  <c r="J89"/>
  <c r="K89"/>
  <c r="L89"/>
  <c r="M89"/>
  <c r="M90"/>
  <c r="N89"/>
  <c r="N90"/>
  <c r="O89"/>
  <c r="D94"/>
  <c r="E94"/>
  <c r="F94"/>
  <c r="G94"/>
  <c r="H94"/>
  <c r="I94"/>
  <c r="J94"/>
  <c r="J99"/>
  <c r="K94"/>
  <c r="L94"/>
  <c r="L99"/>
  <c r="M94"/>
  <c r="M99"/>
  <c r="N94"/>
  <c r="O94"/>
  <c r="D98"/>
  <c r="E98"/>
  <c r="F98"/>
  <c r="G98"/>
  <c r="H98"/>
  <c r="I98"/>
  <c r="J98"/>
  <c r="K98"/>
  <c r="K100"/>
  <c r="K101"/>
  <c r="L98"/>
  <c r="M98"/>
  <c r="N98"/>
  <c r="O98"/>
  <c r="O100"/>
  <c r="O101"/>
  <c r="E13" i="6"/>
  <c r="F13"/>
  <c r="G13"/>
  <c r="H13"/>
  <c r="E20"/>
  <c r="F20"/>
  <c r="G20"/>
  <c r="G21"/>
  <c r="H20"/>
  <c r="H21"/>
  <c r="E25"/>
  <c r="F25"/>
  <c r="G25"/>
  <c r="H25"/>
  <c r="E31"/>
  <c r="E32"/>
  <c r="F31"/>
  <c r="G31"/>
  <c r="H31"/>
  <c r="H32"/>
  <c r="E36"/>
  <c r="F36"/>
  <c r="G36"/>
  <c r="H36"/>
  <c r="E42"/>
  <c r="E43"/>
  <c r="F42"/>
  <c r="G42"/>
  <c r="H42"/>
  <c r="E47"/>
  <c r="F47"/>
  <c r="G47"/>
  <c r="H47"/>
  <c r="E53"/>
  <c r="F53"/>
  <c r="G53"/>
  <c r="H53"/>
  <c r="F54"/>
  <c r="E58"/>
  <c r="E65"/>
  <c r="F58"/>
  <c r="G58"/>
  <c r="H58"/>
  <c r="H65"/>
  <c r="E64"/>
  <c r="F64"/>
  <c r="G64"/>
  <c r="G117"/>
  <c r="H64"/>
  <c r="E69"/>
  <c r="F69"/>
  <c r="G69"/>
  <c r="H69"/>
  <c r="H74"/>
  <c r="E73"/>
  <c r="E74"/>
  <c r="F73"/>
  <c r="F74"/>
  <c r="G73"/>
  <c r="G74"/>
  <c r="H73"/>
  <c r="E78"/>
  <c r="F78"/>
  <c r="G78"/>
  <c r="G85"/>
  <c r="H78"/>
  <c r="E84"/>
  <c r="F84"/>
  <c r="G84"/>
  <c r="H84"/>
  <c r="H85"/>
  <c r="E89"/>
  <c r="F89"/>
  <c r="F95"/>
  <c r="G89"/>
  <c r="H89"/>
  <c r="H95"/>
  <c r="E94"/>
  <c r="F94"/>
  <c r="G94"/>
  <c r="H94"/>
  <c r="E99"/>
  <c r="E106"/>
  <c r="F99"/>
  <c r="G99"/>
  <c r="H99"/>
  <c r="E105"/>
  <c r="F105"/>
  <c r="G105"/>
  <c r="G106"/>
  <c r="H105"/>
  <c r="E110"/>
  <c r="F110"/>
  <c r="G110"/>
  <c r="H110"/>
  <c r="E115"/>
  <c r="F115"/>
  <c r="G115"/>
  <c r="H115"/>
  <c r="N14" i="4"/>
  <c r="J63"/>
  <c r="J64"/>
  <c r="P68"/>
  <c r="O68"/>
  <c r="N68"/>
  <c r="M68"/>
  <c r="L68"/>
  <c r="K68"/>
  <c r="J68"/>
  <c r="I68"/>
  <c r="H68"/>
  <c r="G68"/>
  <c r="F68"/>
  <c r="F115"/>
  <c r="E68"/>
  <c r="E14"/>
  <c r="E21"/>
  <c r="F14"/>
  <c r="G14"/>
  <c r="H14"/>
  <c r="I14"/>
  <c r="J14"/>
  <c r="K14"/>
  <c r="L14"/>
  <c r="M14"/>
  <c r="O14"/>
  <c r="P14"/>
  <c r="E20"/>
  <c r="F20"/>
  <c r="F21"/>
  <c r="G20"/>
  <c r="G21"/>
  <c r="H20"/>
  <c r="H21"/>
  <c r="I20"/>
  <c r="J20"/>
  <c r="J21"/>
  <c r="K20"/>
  <c r="K21"/>
  <c r="L20"/>
  <c r="M20"/>
  <c r="N20"/>
  <c r="N21"/>
  <c r="O20"/>
  <c r="P20"/>
  <c r="P21"/>
  <c r="E25"/>
  <c r="F25"/>
  <c r="G25"/>
  <c r="H25"/>
  <c r="H31"/>
  <c r="I25"/>
  <c r="J25"/>
  <c r="K25"/>
  <c r="K32"/>
  <c r="L25"/>
  <c r="M25"/>
  <c r="N25"/>
  <c r="O25"/>
  <c r="P25"/>
  <c r="E31"/>
  <c r="E32"/>
  <c r="F31"/>
  <c r="G31"/>
  <c r="G32"/>
  <c r="I31"/>
  <c r="J31"/>
  <c r="K31"/>
  <c r="L31"/>
  <c r="M31"/>
  <c r="N31"/>
  <c r="O31"/>
  <c r="P31"/>
  <c r="P32"/>
  <c r="E36"/>
  <c r="E42"/>
  <c r="F36"/>
  <c r="G36"/>
  <c r="G43"/>
  <c r="G42"/>
  <c r="H36"/>
  <c r="I36"/>
  <c r="I42"/>
  <c r="J36"/>
  <c r="K36"/>
  <c r="K42"/>
  <c r="L36"/>
  <c r="M36"/>
  <c r="N36"/>
  <c r="O36"/>
  <c r="P36"/>
  <c r="F42"/>
  <c r="F43"/>
  <c r="H42"/>
  <c r="J42"/>
  <c r="L42"/>
  <c r="L43"/>
  <c r="M42"/>
  <c r="N42"/>
  <c r="O42"/>
  <c r="O43"/>
  <c r="P42"/>
  <c r="P43"/>
  <c r="E47"/>
  <c r="F47"/>
  <c r="G47"/>
  <c r="H47"/>
  <c r="H53"/>
  <c r="I47"/>
  <c r="J47"/>
  <c r="K47"/>
  <c r="L47"/>
  <c r="L53"/>
  <c r="M47"/>
  <c r="N47"/>
  <c r="O47"/>
  <c r="P47"/>
  <c r="P115"/>
  <c r="P52"/>
  <c r="E52"/>
  <c r="F52"/>
  <c r="G52"/>
  <c r="G53"/>
  <c r="H52"/>
  <c r="I52"/>
  <c r="J52"/>
  <c r="J53"/>
  <c r="K52"/>
  <c r="L52"/>
  <c r="M52"/>
  <c r="N52"/>
  <c r="N53"/>
  <c r="O52"/>
  <c r="E57"/>
  <c r="E63"/>
  <c r="F57"/>
  <c r="F64"/>
  <c r="F63"/>
  <c r="G57"/>
  <c r="G63"/>
  <c r="H57"/>
  <c r="I57"/>
  <c r="I63"/>
  <c r="J57"/>
  <c r="K57"/>
  <c r="K63"/>
  <c r="L57"/>
  <c r="M57"/>
  <c r="M64"/>
  <c r="M63"/>
  <c r="N57"/>
  <c r="N63"/>
  <c r="O57"/>
  <c r="O64"/>
  <c r="P57"/>
  <c r="P64"/>
  <c r="H63"/>
  <c r="L63"/>
  <c r="O63"/>
  <c r="P63"/>
  <c r="E72"/>
  <c r="E73"/>
  <c r="F72"/>
  <c r="G72"/>
  <c r="H72"/>
  <c r="I72"/>
  <c r="I73"/>
  <c r="J72"/>
  <c r="J73"/>
  <c r="K72"/>
  <c r="K73"/>
  <c r="L72"/>
  <c r="M72"/>
  <c r="M73"/>
  <c r="N72"/>
  <c r="O72"/>
  <c r="O73"/>
  <c r="P72"/>
  <c r="P73"/>
  <c r="E77"/>
  <c r="F77"/>
  <c r="G77"/>
  <c r="G84"/>
  <c r="H77"/>
  <c r="H84"/>
  <c r="I77"/>
  <c r="J77"/>
  <c r="K77"/>
  <c r="L77"/>
  <c r="M77"/>
  <c r="N77"/>
  <c r="O77"/>
  <c r="P77"/>
  <c r="E83"/>
  <c r="F83"/>
  <c r="G83"/>
  <c r="H83"/>
  <c r="I83"/>
  <c r="I84"/>
  <c r="J83"/>
  <c r="K83"/>
  <c r="K84"/>
  <c r="L83"/>
  <c r="L84"/>
  <c r="M83"/>
  <c r="N83"/>
  <c r="O83"/>
  <c r="O84"/>
  <c r="P83"/>
  <c r="P84"/>
  <c r="E88"/>
  <c r="E115"/>
  <c r="F88"/>
  <c r="G88"/>
  <c r="H88"/>
  <c r="H94"/>
  <c r="H95"/>
  <c r="I88"/>
  <c r="J88"/>
  <c r="K88"/>
  <c r="K95"/>
  <c r="K94"/>
  <c r="L88"/>
  <c r="L94"/>
  <c r="M88"/>
  <c r="M95"/>
  <c r="N88"/>
  <c r="O88"/>
  <c r="P88"/>
  <c r="E94"/>
  <c r="E116"/>
  <c r="F94"/>
  <c r="G94"/>
  <c r="G95"/>
  <c r="I94"/>
  <c r="J94"/>
  <c r="J95"/>
  <c r="M94"/>
  <c r="N94"/>
  <c r="N95"/>
  <c r="O94"/>
  <c r="O95"/>
  <c r="P94"/>
  <c r="E99"/>
  <c r="F99"/>
  <c r="G99"/>
  <c r="H99"/>
  <c r="I99"/>
  <c r="J99"/>
  <c r="K99"/>
  <c r="K105"/>
  <c r="L99"/>
  <c r="M99"/>
  <c r="N99"/>
  <c r="O99"/>
  <c r="P99"/>
  <c r="P110"/>
  <c r="E105"/>
  <c r="E106"/>
  <c r="F105"/>
  <c r="G105"/>
  <c r="G106"/>
  <c r="H105"/>
  <c r="H106"/>
  <c r="I105"/>
  <c r="J105"/>
  <c r="J106"/>
  <c r="L105"/>
  <c r="L106"/>
  <c r="M105"/>
  <c r="M106"/>
  <c r="N105"/>
  <c r="O105"/>
  <c r="P105"/>
  <c r="E110"/>
  <c r="F110"/>
  <c r="G110"/>
  <c r="G115"/>
  <c r="H110"/>
  <c r="I110"/>
  <c r="J110"/>
  <c r="K110"/>
  <c r="L110"/>
  <c r="M110"/>
  <c r="N110"/>
  <c r="O110"/>
  <c r="O115"/>
  <c r="E114"/>
  <c r="F114"/>
  <c r="G114"/>
  <c r="H114"/>
  <c r="I114"/>
  <c r="J114"/>
  <c r="K114"/>
  <c r="L114"/>
  <c r="M114"/>
  <c r="N114"/>
  <c r="O114"/>
  <c r="P114"/>
  <c r="P116"/>
  <c r="G137" i="3"/>
  <c r="H137"/>
  <c r="K29"/>
  <c r="K137"/>
  <c r="K145"/>
  <c r="K146"/>
  <c r="L137"/>
  <c r="L145"/>
  <c r="L146"/>
  <c r="M137"/>
  <c r="N137"/>
  <c r="O23"/>
  <c r="O14"/>
  <c r="O24"/>
  <c r="O37"/>
  <c r="E29"/>
  <c r="D14"/>
  <c r="E160"/>
  <c r="E23"/>
  <c r="E69"/>
  <c r="E59"/>
  <c r="E70"/>
  <c r="E37"/>
  <c r="F160"/>
  <c r="F152"/>
  <c r="F161"/>
  <c r="G160"/>
  <c r="H160"/>
  <c r="I160"/>
  <c r="I152"/>
  <c r="I161"/>
  <c r="J160"/>
  <c r="K160"/>
  <c r="L160"/>
  <c r="M160"/>
  <c r="M152"/>
  <c r="M161"/>
  <c r="N160"/>
  <c r="O160"/>
  <c r="O152"/>
  <c r="O161"/>
  <c r="D160"/>
  <c r="E152"/>
  <c r="E14"/>
  <c r="G152"/>
  <c r="H152"/>
  <c r="J152"/>
  <c r="K152"/>
  <c r="L152"/>
  <c r="L161"/>
  <c r="N152"/>
  <c r="D152"/>
  <c r="D145"/>
  <c r="D137"/>
  <c r="D130"/>
  <c r="E137"/>
  <c r="F137"/>
  <c r="F145"/>
  <c r="F146"/>
  <c r="I137"/>
  <c r="J137"/>
  <c r="O137"/>
  <c r="O145"/>
  <c r="O146"/>
  <c r="O130"/>
  <c r="E130"/>
  <c r="F130"/>
  <c r="G130"/>
  <c r="G122"/>
  <c r="G131"/>
  <c r="H130"/>
  <c r="I130"/>
  <c r="J130"/>
  <c r="K130"/>
  <c r="K122"/>
  <c r="K131"/>
  <c r="L130"/>
  <c r="M130"/>
  <c r="M122"/>
  <c r="M131"/>
  <c r="N130"/>
  <c r="E122"/>
  <c r="F122"/>
  <c r="F29"/>
  <c r="H122"/>
  <c r="H131"/>
  <c r="I122"/>
  <c r="J122"/>
  <c r="J131"/>
  <c r="L122"/>
  <c r="L131"/>
  <c r="N122"/>
  <c r="O122"/>
  <c r="D122"/>
  <c r="E116"/>
  <c r="F116"/>
  <c r="F107"/>
  <c r="F117"/>
  <c r="G116"/>
  <c r="H116"/>
  <c r="H107"/>
  <c r="H117"/>
  <c r="I116"/>
  <c r="I107"/>
  <c r="I117"/>
  <c r="J116"/>
  <c r="K116"/>
  <c r="L116"/>
  <c r="L107"/>
  <c r="L117"/>
  <c r="M116"/>
  <c r="N116"/>
  <c r="O116"/>
  <c r="D116"/>
  <c r="D107"/>
  <c r="D117"/>
  <c r="E107"/>
  <c r="G107"/>
  <c r="J107"/>
  <c r="J117"/>
  <c r="K107"/>
  <c r="M107"/>
  <c r="M117"/>
  <c r="N107"/>
  <c r="O107"/>
  <c r="E100"/>
  <c r="F100"/>
  <c r="G100"/>
  <c r="H100"/>
  <c r="I100"/>
  <c r="J100"/>
  <c r="K100"/>
  <c r="L100"/>
  <c r="L91"/>
  <c r="L101"/>
  <c r="M100"/>
  <c r="M91"/>
  <c r="M101"/>
  <c r="N100"/>
  <c r="O100"/>
  <c r="D100"/>
  <c r="D91"/>
  <c r="E85"/>
  <c r="F85"/>
  <c r="F23"/>
  <c r="F69"/>
  <c r="F37"/>
  <c r="G85"/>
  <c r="H85"/>
  <c r="H76"/>
  <c r="H86"/>
  <c r="I85"/>
  <c r="I76"/>
  <c r="I86"/>
  <c r="J85"/>
  <c r="K85"/>
  <c r="L85"/>
  <c r="M85"/>
  <c r="M76"/>
  <c r="M86"/>
  <c r="N85"/>
  <c r="O85"/>
  <c r="D85"/>
  <c r="D76"/>
  <c r="D86"/>
  <c r="F14"/>
  <c r="G14"/>
  <c r="G23"/>
  <c r="G24"/>
  <c r="H14"/>
  <c r="I14"/>
  <c r="J14"/>
  <c r="J23"/>
  <c r="J24"/>
  <c r="K14"/>
  <c r="L14"/>
  <c r="M14"/>
  <c r="M23"/>
  <c r="M24"/>
  <c r="N14"/>
  <c r="H23"/>
  <c r="H24"/>
  <c r="I23"/>
  <c r="I24"/>
  <c r="K23"/>
  <c r="K24"/>
  <c r="L23"/>
  <c r="N23"/>
  <c r="N24"/>
  <c r="H29"/>
  <c r="I29"/>
  <c r="J29"/>
  <c r="L29"/>
  <c r="L37"/>
  <c r="L38"/>
  <c r="M29"/>
  <c r="N29"/>
  <c r="N37"/>
  <c r="N38"/>
  <c r="O29"/>
  <c r="O38"/>
  <c r="H37"/>
  <c r="H38"/>
  <c r="I37"/>
  <c r="J37"/>
  <c r="J38"/>
  <c r="K37"/>
  <c r="M37"/>
  <c r="E43"/>
  <c r="F43"/>
  <c r="G43"/>
  <c r="H43"/>
  <c r="I43"/>
  <c r="J43"/>
  <c r="K43"/>
  <c r="L43"/>
  <c r="M43"/>
  <c r="M51"/>
  <c r="M52"/>
  <c r="N43"/>
  <c r="O43"/>
  <c r="E51"/>
  <c r="E52"/>
  <c r="F51"/>
  <c r="G51"/>
  <c r="G52"/>
  <c r="H51"/>
  <c r="H52"/>
  <c r="I51"/>
  <c r="J51"/>
  <c r="K51"/>
  <c r="K52"/>
  <c r="L51"/>
  <c r="L52"/>
  <c r="N51"/>
  <c r="N52"/>
  <c r="O51"/>
  <c r="O52"/>
  <c r="F59"/>
  <c r="G59"/>
  <c r="H59"/>
  <c r="I59"/>
  <c r="J59"/>
  <c r="K59"/>
  <c r="K69"/>
  <c r="K70"/>
  <c r="L59"/>
  <c r="L69"/>
  <c r="L70"/>
  <c r="M59"/>
  <c r="N59"/>
  <c r="O59"/>
  <c r="G69"/>
  <c r="H69"/>
  <c r="I69"/>
  <c r="J69"/>
  <c r="M69"/>
  <c r="N69"/>
  <c r="O69"/>
  <c r="D69"/>
  <c r="E76"/>
  <c r="F76"/>
  <c r="G76"/>
  <c r="J76"/>
  <c r="J86"/>
  <c r="K76"/>
  <c r="L76"/>
  <c r="N76"/>
  <c r="N86"/>
  <c r="O76"/>
  <c r="E91"/>
  <c r="F91"/>
  <c r="G91"/>
  <c r="H91"/>
  <c r="I91"/>
  <c r="J91"/>
  <c r="J101"/>
  <c r="K91"/>
  <c r="N91"/>
  <c r="O91"/>
  <c r="O101"/>
  <c r="D59"/>
  <c r="D51"/>
  <c r="D43"/>
  <c r="D37"/>
  <c r="D29"/>
  <c r="D23"/>
  <c r="D24"/>
  <c r="G145"/>
  <c r="E145"/>
  <c r="N145"/>
  <c r="N146"/>
  <c r="M145"/>
  <c r="J145"/>
  <c r="I145"/>
  <c r="H145"/>
  <c r="E53" i="4"/>
  <c r="O164" i="3"/>
  <c r="H164"/>
  <c r="N164"/>
  <c r="M164"/>
  <c r="F164"/>
  <c r="D164"/>
  <c r="G164"/>
  <c r="I164"/>
  <c r="E164"/>
  <c r="J164"/>
  <c r="K164"/>
  <c r="E64" i="4"/>
  <c r="H161" i="3"/>
  <c r="O53" i="4"/>
  <c r="J32"/>
  <c r="F106" i="6"/>
  <c r="G54"/>
  <c r="E90" i="7"/>
  <c r="O48"/>
  <c r="G48"/>
  <c r="J43" i="4"/>
  <c r="E84"/>
  <c r="E54" i="6"/>
  <c r="K90" i="7"/>
  <c r="K79"/>
  <c r="H57"/>
  <c r="J52" i="3"/>
  <c r="I21" i="4"/>
  <c r="E95" i="6"/>
  <c r="F43"/>
  <c r="G32"/>
  <c r="J90" i="7"/>
  <c r="D48"/>
  <c r="M43" i="4"/>
  <c r="F32"/>
  <c r="F73"/>
  <c r="L95"/>
  <c r="J84"/>
  <c r="M32"/>
  <c r="I32"/>
  <c r="O21"/>
  <c r="H79" i="7"/>
  <c r="N131" i="3"/>
  <c r="M146"/>
  <c r="M38"/>
  <c r="K38"/>
  <c r="L86"/>
  <c r="O131"/>
  <c r="E101"/>
  <c r="K161"/>
  <c r="E24"/>
  <c r="O117"/>
  <c r="G117"/>
  <c r="N70"/>
  <c r="I131"/>
  <c r="D38"/>
  <c r="K101"/>
  <c r="O86"/>
  <c r="M70"/>
  <c r="J161"/>
  <c r="N117"/>
  <c r="J146"/>
  <c r="K86"/>
  <c r="N161"/>
  <c r="I95" i="4"/>
  <c r="K53"/>
  <c r="N43"/>
  <c r="N37" i="7"/>
  <c r="L21" i="4"/>
  <c r="N116"/>
  <c r="P95"/>
  <c r="F95"/>
  <c r="K117" i="3"/>
  <c r="N64" i="4"/>
  <c r="I64"/>
  <c r="N32"/>
  <c r="G99" i="7"/>
  <c r="G161" i="3"/>
  <c r="I101"/>
  <c r="I38"/>
  <c r="H101"/>
  <c r="G64" i="4"/>
  <c r="M53"/>
  <c r="O37" i="7"/>
  <c r="G37"/>
  <c r="G116" i="4"/>
  <c r="D161" i="3"/>
  <c r="E146"/>
  <c r="D146"/>
  <c r="I146"/>
  <c r="G146"/>
  <c r="F131"/>
  <c r="D131"/>
  <c r="E117"/>
  <c r="G101"/>
  <c r="E86"/>
  <c r="G86"/>
  <c r="F86"/>
  <c r="I70"/>
  <c r="F70"/>
  <c r="J70"/>
  <c r="D70"/>
  <c r="I52"/>
  <c r="F52"/>
  <c r="D52"/>
  <c r="F38"/>
  <c r="G118" i="6"/>
  <c r="N101" i="3"/>
  <c r="F101"/>
  <c r="E38"/>
  <c r="H146"/>
  <c r="M115" i="4"/>
  <c r="I106"/>
  <c r="N73"/>
  <c r="M21"/>
  <c r="L73"/>
  <c r="H117" i="6"/>
  <c r="F117"/>
  <c r="I100" i="7"/>
  <c r="J100"/>
  <c r="J101"/>
  <c r="H100"/>
  <c r="H101"/>
  <c r="M100"/>
  <c r="M101"/>
  <c r="O70" i="3"/>
  <c r="G70"/>
  <c r="H70"/>
  <c r="I116" i="4"/>
  <c r="P106"/>
  <c r="O106"/>
  <c r="K64"/>
  <c r="P53"/>
  <c r="I115"/>
  <c r="H32"/>
  <c r="F85" i="6"/>
  <c r="F99" i="7"/>
  <c r="L57"/>
  <c r="P117" i="4"/>
  <c r="G116" i="6"/>
  <c r="G100" i="7"/>
  <c r="G101"/>
  <c r="N48"/>
  <c r="J48"/>
  <c r="E95" i="4"/>
  <c r="N106"/>
  <c r="M84"/>
  <c r="F84"/>
  <c r="I53"/>
  <c r="K116"/>
  <c r="K117"/>
  <c r="G73"/>
  <c r="E117" i="6"/>
  <c r="E118"/>
  <c r="D99" i="7"/>
  <c r="D100"/>
  <c r="I99"/>
  <c r="O68"/>
  <c r="I48"/>
  <c r="E85" i="6"/>
  <c r="F32"/>
  <c r="L24" i="3"/>
  <c r="F106" i="4"/>
  <c r="N84"/>
  <c r="F53"/>
  <c r="H43"/>
  <c r="K43"/>
  <c r="E43"/>
  <c r="F65" i="6"/>
  <c r="H43"/>
  <c r="F21"/>
  <c r="N68" i="7"/>
  <c r="D68"/>
  <c r="I57"/>
  <c r="L48"/>
  <c r="J37"/>
  <c r="H37"/>
  <c r="N117" i="4"/>
  <c r="K115"/>
  <c r="F24" i="3"/>
  <c r="D101"/>
  <c r="E161"/>
  <c r="H115" i="4"/>
  <c r="K106"/>
  <c r="L32"/>
  <c r="H116" i="6"/>
  <c r="H118"/>
  <c r="G43"/>
  <c r="E21"/>
  <c r="E100" i="7"/>
  <c r="E99"/>
  <c r="E117" i="4"/>
  <c r="N115"/>
  <c r="J115"/>
  <c r="H116"/>
  <c r="H117"/>
  <c r="H64"/>
  <c r="L64"/>
  <c r="I43"/>
  <c r="O32"/>
  <c r="E116" i="6"/>
  <c r="G95"/>
  <c r="G65"/>
  <c r="H54"/>
  <c r="L90" i="7"/>
  <c r="K68"/>
  <c r="E68"/>
  <c r="M48"/>
  <c r="E131" i="3"/>
  <c r="D101" i="7"/>
  <c r="G117" i="4"/>
  <c r="J116"/>
  <c r="F100" i="7"/>
  <c r="F101"/>
  <c r="F116" i="6"/>
  <c r="F118"/>
  <c r="O90" i="7"/>
  <c r="N57"/>
  <c r="H48"/>
  <c r="M116" i="4"/>
  <c r="M117"/>
  <c r="L116"/>
  <c r="O116"/>
  <c r="O117"/>
  <c r="L115"/>
  <c r="D79" i="7"/>
  <c r="N100"/>
  <c r="N101"/>
  <c r="H73" i="4"/>
  <c r="H106" i="6"/>
  <c r="L100" i="7"/>
  <c r="L101"/>
  <c r="F116" i="4"/>
  <c r="F117"/>
  <c r="J68" i="7"/>
  <c r="J117" i="4"/>
  <c r="E101" i="7"/>
  <c r="I101"/>
  <c r="I117" i="4"/>
  <c r="L117"/>
</calcChain>
</file>

<file path=xl/sharedStrings.xml><?xml version="1.0" encoding="utf-8"?>
<sst xmlns="http://schemas.openxmlformats.org/spreadsheetml/2006/main" count="782" uniqueCount="256">
  <si>
    <t xml:space="preserve">ТЕХНОЛОГИЧЕСКАЯ КАРТА КУЛИНАРНОГО ИЗДЕЛИЯ (БЛЮДА) № _____ </t>
  </si>
  <si>
    <t xml:space="preserve">Наименование кулинарного изделия (блюда): </t>
  </si>
  <si>
    <t xml:space="preserve">КАПУСТА ТУШЕНАЯ </t>
  </si>
  <si>
    <t xml:space="preserve">Наименование сырья </t>
  </si>
  <si>
    <t xml:space="preserve">Расход сырья и полуфабрикатов </t>
  </si>
  <si>
    <t xml:space="preserve">1 порц. </t>
  </si>
  <si>
    <t xml:space="preserve">100 порц. </t>
  </si>
  <si>
    <t xml:space="preserve">брутто, г </t>
  </si>
  <si>
    <t xml:space="preserve">нетто, г </t>
  </si>
  <si>
    <t xml:space="preserve">брутто, кг </t>
  </si>
  <si>
    <t xml:space="preserve">нетто, кг </t>
  </si>
  <si>
    <t xml:space="preserve">САХАР ПЕСОК </t>
  </si>
  <si>
    <t xml:space="preserve">0,4 </t>
  </si>
  <si>
    <t xml:space="preserve">КАПУСТА БЕЛОКОЧАННАЯ </t>
  </si>
  <si>
    <t xml:space="preserve">ЛУК РЕПЧАТЫЙ </t>
  </si>
  <si>
    <t xml:space="preserve">19,2 </t>
  </si>
  <si>
    <t xml:space="preserve">16,2 </t>
  </si>
  <si>
    <t xml:space="preserve">1,92 </t>
  </si>
  <si>
    <t xml:space="preserve">1,62 </t>
  </si>
  <si>
    <t xml:space="preserve">МОРКОВЬ КРАСНАЯ </t>
  </si>
  <si>
    <t xml:space="preserve">20,8 </t>
  </si>
  <si>
    <t xml:space="preserve">2,6 </t>
  </si>
  <si>
    <t xml:space="preserve">2,08 </t>
  </si>
  <si>
    <t xml:space="preserve">МУКА ПШЕНИЧНАЯ ВЫСШ.СОРТ </t>
  </si>
  <si>
    <t xml:space="preserve">ТОМАТНОЕ ПЮРЕ </t>
  </si>
  <si>
    <t xml:space="preserve">МАСЛО СЛАДКО-СЛИВОЧНОЕ НЕСОЛЕНОЕ </t>
  </si>
  <si>
    <t xml:space="preserve">ПЕТРУШКА (КОРЕНЬ) </t>
  </si>
  <si>
    <t xml:space="preserve">5,2 </t>
  </si>
  <si>
    <t xml:space="preserve">0,7 </t>
  </si>
  <si>
    <t xml:space="preserve">0,52 </t>
  </si>
  <si>
    <t xml:space="preserve">ВОДА ПИТЬЕВАЯ </t>
  </si>
  <si>
    <t xml:space="preserve">Выход: 200 </t>
  </si>
  <si>
    <t xml:space="preserve">Химический состав, витамины и микроэлементы на 1 порцию: </t>
  </si>
  <si>
    <t xml:space="preserve">Белки, г </t>
  </si>
  <si>
    <t xml:space="preserve">4,9 </t>
  </si>
  <si>
    <t xml:space="preserve">С, мг </t>
  </si>
  <si>
    <t xml:space="preserve">38,7 </t>
  </si>
  <si>
    <t xml:space="preserve">Са, мг </t>
  </si>
  <si>
    <t xml:space="preserve">109,1 </t>
  </si>
  <si>
    <t xml:space="preserve">Жиры, г </t>
  </si>
  <si>
    <t xml:space="preserve">8,1 </t>
  </si>
  <si>
    <t xml:space="preserve">А, мкг рет. экв. </t>
  </si>
  <si>
    <t xml:space="preserve">400,8 </t>
  </si>
  <si>
    <t xml:space="preserve">Р, мг </t>
  </si>
  <si>
    <t xml:space="preserve">89,1 </t>
  </si>
  <si>
    <t xml:space="preserve">Углеводы, г </t>
  </si>
  <si>
    <t xml:space="preserve">18,9 </t>
  </si>
  <si>
    <t xml:space="preserve">E, мг </t>
  </si>
  <si>
    <t xml:space="preserve">Mg, мг </t>
  </si>
  <si>
    <t xml:space="preserve">44,1 </t>
  </si>
  <si>
    <t xml:space="preserve">Энергетическая ценность, ккал </t>
  </si>
  <si>
    <t xml:space="preserve">165,0 </t>
  </si>
  <si>
    <t xml:space="preserve">Д, мкг </t>
  </si>
  <si>
    <t xml:space="preserve">0,2 </t>
  </si>
  <si>
    <t xml:space="preserve">Fе, мг </t>
  </si>
  <si>
    <t xml:space="preserve">2,5 </t>
  </si>
  <si>
    <t xml:space="preserve">В1, мг </t>
  </si>
  <si>
    <t xml:space="preserve">0,1 </t>
  </si>
  <si>
    <t xml:space="preserve">Zn, мг </t>
  </si>
  <si>
    <t xml:space="preserve">1,0 </t>
  </si>
  <si>
    <t xml:space="preserve">В2, мг </t>
  </si>
  <si>
    <t xml:space="preserve">I, мкг </t>
  </si>
  <si>
    <t xml:space="preserve">7,6 </t>
  </si>
  <si>
    <t xml:space="preserve">B12, мкг </t>
  </si>
  <si>
    <t xml:space="preserve">B6, мкг </t>
  </si>
  <si>
    <t xml:space="preserve">0,3 </t>
  </si>
  <si>
    <t xml:space="preserve">РР, мг </t>
  </si>
  <si>
    <t xml:space="preserve">1,6 </t>
  </si>
  <si>
    <t xml:space="preserve">Фолиевая кислота, мкг </t>
  </si>
  <si>
    <t xml:space="preserve">25,7 </t>
  </si>
  <si>
    <t xml:space="preserve">Технология приготовления: </t>
  </si>
  <si>
    <t xml:space="preserve">Нарезанную соломкой свежую капусту кладут в котел слоем 30 см, добавляют бульон или воду (20-30% к массе сырой капусты), масло сливочное, томат-пюре, припущенное в небольшом количестве воды в течение 5-7мин и тушат при периодическом помешивании до полуготовности. Подготовленные морковь, корень петрушки, лук репчатый нарезают соломкой и припускают в небольшом количестве воды с добавлением масла сливочного в течение 10-15мин, затем добавляют их к капусте и тушат до готовности. Муку пшеничную слегка подсушивают на сковороде (без добавления масла), разводят водой, хорошо вымешивают при слабом кипении до образования однородной массы в течение 3-5мин. За 5 мин. до готовности к капусте добавляют подготовленные муку, соль йодированную, сахар-песок и вновь доводят до кипения. Если свежая капуста горчит, ее перед тушением ошпаривают в течение 3-5мин. </t>
  </si>
  <si>
    <t xml:space="preserve">Источник рецептуры: </t>
  </si>
  <si>
    <t>ЗАВТРАК</t>
  </si>
  <si>
    <t>Fe</t>
  </si>
  <si>
    <t xml:space="preserve">     Наименование блюд</t>
  </si>
  <si>
    <t xml:space="preserve"> Масса  порций</t>
  </si>
  <si>
    <t xml:space="preserve"> Белки</t>
  </si>
  <si>
    <t xml:space="preserve">    (г)</t>
  </si>
  <si>
    <t xml:space="preserve">  Жиры</t>
  </si>
  <si>
    <t xml:space="preserve"> Углеводы</t>
  </si>
  <si>
    <t xml:space="preserve">       (г)</t>
  </si>
  <si>
    <t xml:space="preserve"> 0,55</t>
  </si>
  <si>
    <t>34,6</t>
  </si>
  <si>
    <t>ИТОГО:</t>
  </si>
  <si>
    <t>Витамины мг</t>
  </si>
  <si>
    <t>В</t>
  </si>
  <si>
    <t>С</t>
  </si>
  <si>
    <t>А</t>
  </si>
  <si>
    <t>РР</t>
  </si>
  <si>
    <t>Минеральные вещества мг</t>
  </si>
  <si>
    <t>Са</t>
  </si>
  <si>
    <t>Р</t>
  </si>
  <si>
    <t>Mg</t>
  </si>
  <si>
    <t>(ккал)</t>
  </si>
  <si>
    <t>Чай с сахаром</t>
  </si>
  <si>
    <t>ОБЕД</t>
  </si>
  <si>
    <t>Хлеб пшеничный</t>
  </si>
  <si>
    <t>ВСЕГО ЗА ДЕНЬ</t>
  </si>
  <si>
    <t xml:space="preserve">Энергетическая ценность </t>
  </si>
  <si>
    <t>200\15</t>
  </si>
  <si>
    <t>Чай с лимоном</t>
  </si>
  <si>
    <t>50\50</t>
  </si>
  <si>
    <t>УТВЕРЖДАЮ</t>
  </si>
  <si>
    <t>СОГЛАСОВАНО</t>
  </si>
  <si>
    <t>Директор МБОУ "Успенская СОШ"</t>
  </si>
  <si>
    <t>Начальник ТО Роспотребнадзора в</t>
  </si>
  <si>
    <t>Локтевском районе</t>
  </si>
  <si>
    <t>_______________С.А. Слепнев</t>
  </si>
  <si>
    <t>1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</si>
  <si>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</si>
  <si>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</si>
  <si>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</si>
  <si>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</si>
  <si>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</si>
  <si>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</si>
  <si>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</si>
  <si>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</si>
  <si>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2 день</t>
  </si>
  <si>
    <t>Хлеб  пшеничный</t>
  </si>
  <si>
    <t>Кофейный  напиток</t>
  </si>
  <si>
    <t>Булочка сдобная</t>
  </si>
  <si>
    <t>Пирог с повидлом</t>
  </si>
  <si>
    <t>Компот из  сухофруктов</t>
  </si>
  <si>
    <t>Кофейный напиток</t>
  </si>
  <si>
    <t xml:space="preserve"> </t>
  </si>
  <si>
    <t>___________М.А. Гайдукова</t>
  </si>
  <si>
    <t>Сложный гарнир (капуста,картоф)</t>
  </si>
  <si>
    <t>ВСЕГО</t>
  </si>
  <si>
    <t>Бутерброд  с сыром(порц)</t>
  </si>
  <si>
    <t>Чай с сахаром с лимоном</t>
  </si>
  <si>
    <t>200\7</t>
  </si>
  <si>
    <t>Каша гречневая с соусом</t>
  </si>
  <si>
    <t>Котлета мясная(говядина)</t>
  </si>
  <si>
    <t>Пряник</t>
  </si>
  <si>
    <t xml:space="preserve"> Картофельное пюре</t>
  </si>
  <si>
    <t>Бутерброд с сыром,слив.маслом</t>
  </si>
  <si>
    <t>Вареники с картофелем</t>
  </si>
  <si>
    <t>Тефтели (говядина)</t>
  </si>
  <si>
    <t>Компот из кураги и изюма</t>
  </si>
  <si>
    <t>Растягай с капустой</t>
  </si>
  <si>
    <t>Щи из свежей капусты</t>
  </si>
  <si>
    <t>ИТОГО за 10 дневный завтрак</t>
  </si>
  <si>
    <t>ИТОГО за 10 дневный обед</t>
  </si>
  <si>
    <t>Кисель фруктовый</t>
  </si>
  <si>
    <t>Печенье</t>
  </si>
  <si>
    <t>Каша молочная"Дружба"</t>
  </si>
  <si>
    <t>Капуста тушеная</t>
  </si>
  <si>
    <t>Гуляш из говядины</t>
  </si>
  <si>
    <t>Компот из свежих плодов</t>
  </si>
  <si>
    <t>75\80</t>
  </si>
  <si>
    <t>Какао</t>
  </si>
  <si>
    <t>180\10</t>
  </si>
  <si>
    <t>Бутерброд с повидлом</t>
  </si>
  <si>
    <t>Суп картофельный с фрикадельками</t>
  </si>
  <si>
    <t>Бутерброд с сливочным маслом</t>
  </si>
  <si>
    <t>Чай со сгущенным молоком</t>
  </si>
  <si>
    <t>Примерное 10-дневное меню рационов питания обучающихся МБОУ «УСПЕНСКОЙ СОШ» ЛОКТЕВСКОГО РАЙОНА  АЛТАЙСКОГО  КРАЯ 2017 - 2018 учебный год</t>
  </si>
  <si>
    <t xml:space="preserve">Компот  из сухофруктов </t>
  </si>
  <si>
    <t>Кисель витаминизр.</t>
  </si>
  <si>
    <t>Бутерброд с запеченой колбасой</t>
  </si>
  <si>
    <t>50\10\10</t>
  </si>
  <si>
    <t>80\60</t>
  </si>
  <si>
    <t>Батон с запеченнной колбасой,сыром</t>
  </si>
  <si>
    <t>30\20\10</t>
  </si>
  <si>
    <t>40\20</t>
  </si>
  <si>
    <t>180\50</t>
  </si>
  <si>
    <t>Плов  с мясом (говядина,)</t>
  </si>
  <si>
    <t>Печенье сливочное</t>
  </si>
  <si>
    <t>Сосиски отварные</t>
  </si>
  <si>
    <t>Примерное 10-дневное меню рационов питания обучающихся МБОУ «УСПЕНСКОЙ СОШ» ЛОКТЕВСКОГО РАЙОНА  АЛТАЙСКОГО  КРАЯ 2018 - 2019 учебный год</t>
  </si>
  <si>
    <t>Рожки отварные</t>
  </si>
  <si>
    <t>Булочка домашняя</t>
  </si>
  <si>
    <t>200\15\7</t>
  </si>
  <si>
    <t>Биточки(мясные)</t>
  </si>
  <si>
    <t>Сок (яблоч;абрикос;виногр)</t>
  </si>
  <si>
    <t>Запеканка картофельная с мясом</t>
  </si>
  <si>
    <t>Плов с мясом</t>
  </si>
  <si>
    <t>№</t>
  </si>
  <si>
    <t>рецептуры</t>
  </si>
  <si>
    <t xml:space="preserve"> Кофейный напиток</t>
  </si>
  <si>
    <t>Каша молочная рисовая</t>
  </si>
  <si>
    <t>Борщ со свежей капусты</t>
  </si>
  <si>
    <t>5день</t>
  </si>
  <si>
    <t>10день</t>
  </si>
  <si>
    <t>№ рецептуры</t>
  </si>
  <si>
    <t>Примерное 10-дневное меню рационов питания обучающихся МБОУ «УСПЕНСКОЙ СОШ» ЛОКТЕВСКОГО РАЙОНА  АЛТАЙСКОГО  КРАЯ 2021 года</t>
  </si>
  <si>
    <t>Завтрак</t>
  </si>
  <si>
    <t>Каша гречневая с маслом</t>
  </si>
  <si>
    <t>Рассольник ленинградский</t>
  </si>
  <si>
    <t>№37</t>
  </si>
  <si>
    <t>200\5</t>
  </si>
  <si>
    <t>Бутерброд  с маслом(порц)</t>
  </si>
  <si>
    <t>40\10</t>
  </si>
  <si>
    <t>Соки(овощные,фруктовые,ягодные)</t>
  </si>
  <si>
    <t>Макароны отварные с сыром</t>
  </si>
  <si>
    <t>Жаркое по-домашнему</t>
  </si>
  <si>
    <t>50\100</t>
  </si>
  <si>
    <t>250\25</t>
  </si>
  <si>
    <t xml:space="preserve">      ТК   8</t>
  </si>
  <si>
    <t xml:space="preserve">       ТК   8</t>
  </si>
  <si>
    <t>Бутерброд с маслом</t>
  </si>
  <si>
    <t>Хлеб ржаной</t>
  </si>
  <si>
    <t>ТК   7</t>
  </si>
  <si>
    <t>Рис отварной</t>
  </si>
  <si>
    <t>150\5</t>
  </si>
  <si>
    <t>Конфеты шоколадные</t>
  </si>
  <si>
    <t xml:space="preserve">Кофейный напиток с молоком </t>
  </si>
  <si>
    <t>Гороховое пюре с маслом</t>
  </si>
  <si>
    <t>Рожки отварные с маслом</t>
  </si>
  <si>
    <t>Компот из сухофруктов</t>
  </si>
  <si>
    <t>Картофельное пюре</t>
  </si>
  <si>
    <t>250\35</t>
  </si>
  <si>
    <t>Суп картофельный с макаронными изделиями(на бульоне)</t>
  </si>
  <si>
    <t xml:space="preserve">Плов </t>
  </si>
  <si>
    <t>Суп картофельный с крупой(на костном бульоне</t>
  </si>
  <si>
    <t>Чай с молоком</t>
  </si>
  <si>
    <t>200/7\15</t>
  </si>
  <si>
    <t>ИТОГО за 10 дней завтрак</t>
  </si>
  <si>
    <t>ИТОГО за 10 дней обед</t>
  </si>
  <si>
    <t>МБОУ «Успенская СОШ»</t>
  </si>
  <si>
    <t>3,136,40</t>
  </si>
  <si>
    <t>№ тех.карт</t>
  </si>
  <si>
    <t>Гуляш из куриного филе</t>
  </si>
  <si>
    <t>Плоды или ягоды свежие</t>
  </si>
  <si>
    <t>Примерное десятидневное  меню на июнь 2025 года</t>
  </si>
  <si>
    <t>Суп молочный с макаронными изделиями</t>
  </si>
  <si>
    <t>Бутерброд  с маслом.и сыром</t>
  </si>
  <si>
    <t>30\16\5</t>
  </si>
  <si>
    <t>Каша рассыпчатая</t>
  </si>
  <si>
    <t>Детский оздоровительный лагерь "Солнышко" возраст от 7 до 11 лет</t>
  </si>
  <si>
    <t>Суп картофельный с мясными фрикадельками</t>
  </si>
  <si>
    <t>100\200</t>
  </si>
  <si>
    <t>Каша  манная молочная(жидкая)</t>
  </si>
  <si>
    <t>Котлеты  ,биточки, шницели</t>
  </si>
  <si>
    <t>Суп из рыбной консервы</t>
  </si>
  <si>
    <t>Овощи натуральные свежие</t>
  </si>
  <si>
    <t>Суп гороховый с мясом</t>
  </si>
  <si>
    <t>Каша вязкая молочная из пшенной,овсянной,гречневой</t>
  </si>
  <si>
    <t>200/7</t>
  </si>
  <si>
    <t>Щи из свежей капусты картофелем  мясные</t>
  </si>
  <si>
    <t>Какао с молоком</t>
  </si>
  <si>
    <t>Рассольник с мясом и сметаной</t>
  </si>
  <si>
    <t>Каша пшеничная на цельном молоке</t>
  </si>
  <si>
    <t>Кисель из свежих плодов(витамин.)</t>
  </si>
  <si>
    <t>Голень куриная в сметанном соусе</t>
  </si>
  <si>
    <t>Каша "Дружба" с изюмом(из смеси гречневойи пшенной крупы)</t>
  </si>
  <si>
    <t>Борщ с мясом</t>
  </si>
  <si>
    <t>Тефтели мясные</t>
  </si>
  <si>
    <t>Суп крестьянский с ячневой крупой с куриным мясом</t>
  </si>
  <si>
    <t>Каша геркулесовая</t>
  </si>
  <si>
    <t>Коржи молочные</t>
  </si>
  <si>
    <t>Картофель тушеный с мясом</t>
  </si>
  <si>
    <t>Борщ  с мясом</t>
  </si>
  <si>
    <t>Компот из кураги</t>
  </si>
  <si>
    <t>Приложение 1 к приказу №34/1 от 14.05.2025г.</t>
  </si>
</sst>
</file>

<file path=xl/styles.xml><?xml version="1.0" encoding="utf-8"?>
<styleSheet xmlns="http://schemas.openxmlformats.org/spreadsheetml/2006/main">
  <fonts count="29"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.5"/>
      <color indexed="8"/>
      <name val="Arial"/>
      <family val="2"/>
      <charset val="204"/>
    </font>
    <font>
      <sz val="9.5"/>
      <color indexed="8"/>
      <name val="Arial"/>
      <family val="2"/>
      <charset val="204"/>
    </font>
    <font>
      <b/>
      <sz val="9.5"/>
      <color indexed="8"/>
      <name val="Arial"/>
      <family val="2"/>
      <charset val="204"/>
    </font>
    <font>
      <b/>
      <i/>
      <sz val="9.5"/>
      <color indexed="8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u/>
      <sz val="8"/>
      <color indexed="8"/>
      <name val="Times New Roman"/>
      <family val="1"/>
      <charset val="204"/>
    </font>
    <font>
      <b/>
      <sz val="14"/>
      <color indexed="8"/>
      <name val="Arial"/>
      <family val="2"/>
      <charset val="204"/>
    </font>
    <font>
      <sz val="8"/>
      <name val="Calibri"/>
      <family val="2"/>
      <charset val="204"/>
    </font>
    <font>
      <b/>
      <i/>
      <u/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u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u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22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4" fillId="0" borderId="0" xfId="0" applyFont="1" applyAlignment="1">
      <alignment vertical="center" wrapText="1"/>
    </xf>
    <xf numFmtId="0" fontId="11" fillId="0" borderId="0" xfId="0" applyFont="1"/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6" fillId="0" borderId="0" xfId="0" applyFont="1"/>
    <xf numFmtId="0" fontId="13" fillId="0" borderId="0" xfId="0" applyFont="1"/>
    <xf numFmtId="0" fontId="7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21" fillId="0" borderId="4" xfId="0" applyFont="1" applyBorder="1" applyAlignment="1">
      <alignment vertical="center" wrapText="1"/>
    </xf>
    <xf numFmtId="0" fontId="9" fillId="4" borderId="4" xfId="0" applyFont="1" applyFill="1" applyBorder="1" applyAlignment="1">
      <alignment vertical="center" wrapText="1"/>
    </xf>
    <xf numFmtId="2" fontId="24" fillId="5" borderId="5" xfId="0" applyNumberFormat="1" applyFont="1" applyFill="1" applyBorder="1" applyAlignment="1">
      <alignment horizontal="center" vertical="center" wrapText="1"/>
    </xf>
    <xf numFmtId="0" fontId="20" fillId="6" borderId="6" xfId="0" applyFont="1" applyFill="1" applyBorder="1" applyAlignment="1">
      <alignment vertical="center" wrapText="1"/>
    </xf>
    <xf numFmtId="2" fontId="17" fillId="6" borderId="7" xfId="0" applyNumberFormat="1" applyFont="1" applyFill="1" applyBorder="1" applyAlignment="1">
      <alignment horizontal="center" vertical="center" wrapText="1"/>
    </xf>
    <xf numFmtId="2" fontId="17" fillId="6" borderId="8" xfId="0" applyNumberFormat="1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vertical="center" wrapText="1"/>
    </xf>
    <xf numFmtId="0" fontId="21" fillId="0" borderId="5" xfId="0" applyFont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 wrapText="1"/>
    </xf>
    <xf numFmtId="2" fontId="25" fillId="2" borderId="5" xfId="0" applyNumberFormat="1" applyFont="1" applyFill="1" applyBorder="1" applyAlignment="1">
      <alignment horizontal="center" vertical="center" wrapText="1"/>
    </xf>
    <xf numFmtId="2" fontId="25" fillId="2" borderId="9" xfId="0" applyNumberFormat="1" applyFont="1" applyFill="1" applyBorder="1" applyAlignment="1">
      <alignment horizontal="center" vertical="center" wrapText="1"/>
    </xf>
    <xf numFmtId="2" fontId="25" fillId="0" borderId="5" xfId="0" applyNumberFormat="1" applyFont="1" applyBorder="1" applyAlignment="1">
      <alignment horizontal="center" vertical="center" wrapText="1"/>
    </xf>
    <xf numFmtId="2" fontId="25" fillId="0" borderId="9" xfId="0" applyNumberFormat="1" applyFont="1" applyBorder="1" applyAlignment="1">
      <alignment horizontal="center" vertical="center" wrapText="1"/>
    </xf>
    <xf numFmtId="2" fontId="25" fillId="3" borderId="5" xfId="0" applyNumberFormat="1" applyFont="1" applyFill="1" applyBorder="1" applyAlignment="1">
      <alignment horizontal="center" vertical="center" wrapText="1"/>
    </xf>
    <xf numFmtId="2" fontId="25" fillId="3" borderId="9" xfId="0" applyNumberFormat="1" applyFont="1" applyFill="1" applyBorder="1" applyAlignment="1">
      <alignment horizontal="center" vertical="center" wrapText="1"/>
    </xf>
    <xf numFmtId="2" fontId="21" fillId="0" borderId="5" xfId="0" applyNumberFormat="1" applyFont="1" applyBorder="1" applyAlignment="1">
      <alignment horizontal="center" vertical="center"/>
    </xf>
    <xf numFmtId="2" fontId="21" fillId="0" borderId="9" xfId="0" applyNumberFormat="1" applyFont="1" applyBorder="1" applyAlignment="1">
      <alignment horizontal="center" vertical="center"/>
    </xf>
    <xf numFmtId="2" fontId="25" fillId="4" borderId="5" xfId="0" applyNumberFormat="1" applyFont="1" applyFill="1" applyBorder="1" applyAlignment="1">
      <alignment horizontal="center" vertical="center" wrapText="1"/>
    </xf>
    <xf numFmtId="2" fontId="25" fillId="4" borderId="9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6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8" fillId="0" borderId="10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2" fontId="21" fillId="0" borderId="5" xfId="0" applyNumberFormat="1" applyFont="1" applyBorder="1" applyAlignment="1">
      <alignment horizontal="center"/>
    </xf>
    <xf numFmtId="2" fontId="21" fillId="0" borderId="9" xfId="0" applyNumberFormat="1" applyFont="1" applyBorder="1" applyAlignment="1">
      <alignment horizontal="center"/>
    </xf>
    <xf numFmtId="0" fontId="21" fillId="2" borderId="5" xfId="0" applyFont="1" applyFill="1" applyBorder="1" applyAlignment="1">
      <alignment horizontal="center" vertical="center" wrapText="1"/>
    </xf>
    <xf numFmtId="0" fontId="21" fillId="3" borderId="5" xfId="0" applyFont="1" applyFill="1" applyBorder="1" applyAlignment="1">
      <alignment horizontal="center" vertical="center" wrapText="1"/>
    </xf>
    <xf numFmtId="0" fontId="21" fillId="0" borderId="9" xfId="0" applyFont="1" applyBorder="1" applyAlignment="1">
      <alignment horizontal="center"/>
    </xf>
    <xf numFmtId="0" fontId="21" fillId="4" borderId="5" xfId="0" applyFont="1" applyFill="1" applyBorder="1" applyAlignment="1">
      <alignment horizontal="center" vertical="center" wrapText="1"/>
    </xf>
    <xf numFmtId="0" fontId="23" fillId="5" borderId="5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2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vertical="center" wrapText="1"/>
    </xf>
    <xf numFmtId="0" fontId="27" fillId="0" borderId="0" xfId="0" applyFont="1"/>
    <xf numFmtId="0" fontId="2" fillId="0" borderId="0" xfId="0" applyFont="1"/>
    <xf numFmtId="0" fontId="28" fillId="0" borderId="0" xfId="0" applyFont="1"/>
    <xf numFmtId="0" fontId="14" fillId="0" borderId="11" xfId="0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3" borderId="15" xfId="0" applyFont="1" applyFill="1" applyBorder="1" applyAlignment="1">
      <alignment vertical="center" wrapText="1"/>
    </xf>
    <xf numFmtId="0" fontId="21" fillId="0" borderId="15" xfId="0" applyFont="1" applyBorder="1" applyAlignment="1">
      <alignment vertical="center" wrapText="1"/>
    </xf>
    <xf numFmtId="0" fontId="26" fillId="0" borderId="15" xfId="0" applyFont="1" applyBorder="1" applyAlignment="1">
      <alignment vertical="center" wrapText="1"/>
    </xf>
    <xf numFmtId="0" fontId="9" fillId="4" borderId="15" xfId="0" applyFont="1" applyFill="1" applyBorder="1" applyAlignment="1">
      <alignment vertical="center" wrapText="1"/>
    </xf>
    <xf numFmtId="0" fontId="20" fillId="6" borderId="13" xfId="0" applyFont="1" applyFill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0" fontId="10" fillId="0" borderId="1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1" fillId="0" borderId="5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O29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O29"/>
    </sheetNames>
    <definedNames>
      <definedName name="O29P27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30"/>
  <sheetViews>
    <sheetView workbookViewId="0">
      <selection activeCell="G4" sqref="G3:L4"/>
    </sheetView>
  </sheetViews>
  <sheetFormatPr defaultRowHeight="12"/>
  <cols>
    <col min="1" max="1" width="15.83203125" customWidth="1"/>
    <col min="2" max="2" width="14" customWidth="1"/>
    <col min="5" max="5" width="7.5" customWidth="1"/>
    <col min="6" max="6" width="9.5" customWidth="1"/>
    <col min="7" max="7" width="9.83203125" customWidth="1"/>
    <col min="9" max="10" width="7.83203125" customWidth="1"/>
    <col min="11" max="11" width="9.6640625" customWidth="1"/>
    <col min="12" max="12" width="10.1640625" customWidth="1"/>
  </cols>
  <sheetData>
    <row r="2" spans="1:12" ht="15" customHeight="1">
      <c r="A2" s="79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2" ht="12.75" customHeight="1">
      <c r="A3" s="80" t="s">
        <v>1</v>
      </c>
      <c r="B3" s="80"/>
      <c r="C3" s="80"/>
      <c r="D3" s="80"/>
      <c r="E3" s="80"/>
      <c r="F3" s="80"/>
      <c r="G3" s="78" t="s">
        <v>2</v>
      </c>
      <c r="H3" s="78"/>
      <c r="I3" s="78"/>
      <c r="J3" s="78"/>
      <c r="K3" s="78"/>
      <c r="L3" s="78"/>
    </row>
    <row r="4" spans="1:12" ht="12.75" customHeight="1">
      <c r="A4" s="78" t="s">
        <v>3</v>
      </c>
      <c r="B4" s="78"/>
      <c r="C4" s="78"/>
      <c r="D4" s="78"/>
      <c r="E4" s="78"/>
      <c r="F4" s="78"/>
      <c r="G4" s="78" t="s">
        <v>4</v>
      </c>
      <c r="H4" s="78"/>
      <c r="I4" s="78"/>
      <c r="J4" s="78"/>
      <c r="K4" s="78"/>
      <c r="L4" s="78"/>
    </row>
    <row r="5" spans="1:12" ht="12.75" customHeight="1">
      <c r="A5" s="78" t="s">
        <v>5</v>
      </c>
      <c r="B5" s="78"/>
      <c r="C5" s="78"/>
      <c r="D5" s="78"/>
      <c r="E5" s="78"/>
      <c r="F5" s="78"/>
      <c r="G5" s="78" t="s">
        <v>6</v>
      </c>
      <c r="H5" s="78"/>
      <c r="I5" s="78"/>
      <c r="J5" s="78"/>
      <c r="K5" s="78"/>
      <c r="L5" s="78"/>
    </row>
    <row r="6" spans="1:12" ht="12.75" customHeight="1">
      <c r="A6" s="78" t="s">
        <v>7</v>
      </c>
      <c r="B6" s="78"/>
      <c r="C6" s="78"/>
      <c r="D6" s="78" t="s">
        <v>8</v>
      </c>
      <c r="E6" s="78"/>
      <c r="F6" s="78"/>
      <c r="G6" s="78" t="s">
        <v>9</v>
      </c>
      <c r="H6" s="78"/>
      <c r="I6" s="78"/>
      <c r="J6" s="78" t="s">
        <v>10</v>
      </c>
      <c r="K6" s="78"/>
      <c r="L6" s="78"/>
    </row>
    <row r="7" spans="1:12" ht="12.75" customHeight="1">
      <c r="A7" s="80" t="s">
        <v>11</v>
      </c>
      <c r="B7" s="80"/>
      <c r="C7" s="80">
        <v>4</v>
      </c>
      <c r="D7" s="80"/>
      <c r="E7" s="80"/>
      <c r="F7" s="80">
        <v>4</v>
      </c>
      <c r="G7" s="80"/>
      <c r="H7" s="80" t="s">
        <v>12</v>
      </c>
      <c r="I7" s="80"/>
      <c r="J7" s="80"/>
      <c r="K7" s="80" t="s">
        <v>12</v>
      </c>
      <c r="L7" s="80"/>
    </row>
    <row r="8" spans="1:12" ht="38.25" customHeight="1">
      <c r="A8" s="80" t="s">
        <v>13</v>
      </c>
      <c r="B8" s="80"/>
      <c r="C8" s="80">
        <v>250</v>
      </c>
      <c r="D8" s="80"/>
      <c r="E8" s="80"/>
      <c r="F8" s="80">
        <v>200</v>
      </c>
      <c r="G8" s="80"/>
      <c r="H8" s="80">
        <v>25</v>
      </c>
      <c r="I8" s="80"/>
      <c r="J8" s="80"/>
      <c r="K8" s="80">
        <v>20</v>
      </c>
      <c r="L8" s="80"/>
    </row>
    <row r="9" spans="1:12" ht="12.75" customHeight="1">
      <c r="A9" s="80" t="s">
        <v>14</v>
      </c>
      <c r="B9" s="80"/>
      <c r="C9" s="80" t="s">
        <v>15</v>
      </c>
      <c r="D9" s="80"/>
      <c r="E9" s="80"/>
      <c r="F9" s="80" t="s">
        <v>16</v>
      </c>
      <c r="G9" s="80"/>
      <c r="H9" s="80" t="s">
        <v>17</v>
      </c>
      <c r="I9" s="80"/>
      <c r="J9" s="80"/>
      <c r="K9" s="80" t="s">
        <v>18</v>
      </c>
      <c r="L9" s="80"/>
    </row>
    <row r="10" spans="1:12" ht="25.5" customHeight="1">
      <c r="A10" s="80" t="s">
        <v>19</v>
      </c>
      <c r="B10" s="80"/>
      <c r="C10" s="80">
        <v>26</v>
      </c>
      <c r="D10" s="80"/>
      <c r="E10" s="80"/>
      <c r="F10" s="80" t="s">
        <v>20</v>
      </c>
      <c r="G10" s="80"/>
      <c r="H10" s="80" t="s">
        <v>21</v>
      </c>
      <c r="I10" s="80"/>
      <c r="J10" s="80"/>
      <c r="K10" s="80" t="s">
        <v>22</v>
      </c>
      <c r="L10" s="80"/>
    </row>
    <row r="11" spans="1:12" ht="38.25" customHeight="1">
      <c r="A11" s="80" t="s">
        <v>23</v>
      </c>
      <c r="B11" s="80"/>
      <c r="C11" s="80">
        <v>4</v>
      </c>
      <c r="D11" s="80"/>
      <c r="E11" s="80"/>
      <c r="F11" s="80">
        <v>4</v>
      </c>
      <c r="G11" s="80"/>
      <c r="H11" s="80" t="s">
        <v>12</v>
      </c>
      <c r="I11" s="80"/>
      <c r="J11" s="80"/>
      <c r="K11" s="80" t="s">
        <v>12</v>
      </c>
      <c r="L11" s="80"/>
    </row>
    <row r="12" spans="1:12" ht="25.5" customHeight="1">
      <c r="A12" s="80" t="s">
        <v>24</v>
      </c>
      <c r="B12" s="80"/>
      <c r="C12" s="80">
        <v>10</v>
      </c>
      <c r="D12" s="80"/>
      <c r="E12" s="80"/>
      <c r="F12" s="80">
        <v>10</v>
      </c>
      <c r="G12" s="80"/>
      <c r="H12" s="80">
        <v>1</v>
      </c>
      <c r="I12" s="80"/>
      <c r="J12" s="80"/>
      <c r="K12" s="80">
        <v>1</v>
      </c>
      <c r="L12" s="80"/>
    </row>
    <row r="13" spans="1:12" ht="38.25" customHeight="1">
      <c r="A13" s="80" t="s">
        <v>25</v>
      </c>
      <c r="B13" s="80"/>
      <c r="C13" s="80">
        <v>10</v>
      </c>
      <c r="D13" s="80"/>
      <c r="E13" s="80"/>
      <c r="F13" s="80">
        <v>10</v>
      </c>
      <c r="G13" s="80"/>
      <c r="H13" s="80">
        <v>1</v>
      </c>
      <c r="I13" s="80"/>
      <c r="J13" s="80"/>
      <c r="K13" s="80">
        <v>1</v>
      </c>
      <c r="L13" s="80"/>
    </row>
    <row r="14" spans="1:12" ht="25.5" customHeight="1">
      <c r="A14" s="80" t="s">
        <v>26</v>
      </c>
      <c r="B14" s="80"/>
      <c r="C14" s="80">
        <v>7</v>
      </c>
      <c r="D14" s="80"/>
      <c r="E14" s="80"/>
      <c r="F14" s="80" t="s">
        <v>27</v>
      </c>
      <c r="G14" s="80"/>
      <c r="H14" s="80" t="s">
        <v>28</v>
      </c>
      <c r="I14" s="80"/>
      <c r="J14" s="80"/>
      <c r="K14" s="80" t="s">
        <v>29</v>
      </c>
      <c r="L14" s="80"/>
    </row>
    <row r="15" spans="1:12" ht="25.5" customHeight="1">
      <c r="A15" s="80" t="s">
        <v>30</v>
      </c>
      <c r="B15" s="80"/>
      <c r="C15" s="80">
        <v>60</v>
      </c>
      <c r="D15" s="80"/>
      <c r="E15" s="80"/>
      <c r="F15" s="80">
        <v>60</v>
      </c>
      <c r="G15" s="80"/>
      <c r="H15" s="80">
        <v>6</v>
      </c>
      <c r="I15" s="80"/>
      <c r="J15" s="80"/>
      <c r="K15" s="80">
        <v>6</v>
      </c>
      <c r="L15" s="80"/>
    </row>
    <row r="16" spans="1:12" ht="12.75" customHeight="1">
      <c r="A16" s="78" t="s">
        <v>31</v>
      </c>
      <c r="B16" s="78"/>
      <c r="C16" s="78"/>
      <c r="D16" s="78"/>
      <c r="E16" s="78"/>
      <c r="F16" s="78"/>
      <c r="G16" s="78"/>
      <c r="H16" s="78"/>
      <c r="I16" s="78"/>
      <c r="J16" s="78"/>
      <c r="K16" s="78"/>
      <c r="L16" s="78"/>
    </row>
    <row r="17" spans="1:12" ht="12.75" customHeight="1">
      <c r="A17" s="81" t="s">
        <v>32</v>
      </c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ht="12.75" customHeight="1">
      <c r="A18" s="1" t="s">
        <v>33</v>
      </c>
      <c r="B18" s="80" t="s">
        <v>34</v>
      </c>
      <c r="C18" s="80"/>
      <c r="D18" s="80"/>
      <c r="E18" s="80" t="s">
        <v>35</v>
      </c>
      <c r="F18" s="80"/>
      <c r="G18" s="80" t="s">
        <v>36</v>
      </c>
      <c r="H18" s="80"/>
      <c r="I18" s="80" t="s">
        <v>37</v>
      </c>
      <c r="J18" s="80"/>
      <c r="K18" s="80"/>
      <c r="L18" s="1" t="s">
        <v>38</v>
      </c>
    </row>
    <row r="19" spans="1:12" ht="12.75" customHeight="1">
      <c r="A19" s="1" t="s">
        <v>39</v>
      </c>
      <c r="B19" s="80" t="s">
        <v>40</v>
      </c>
      <c r="C19" s="80"/>
      <c r="D19" s="80"/>
      <c r="E19" s="80" t="s">
        <v>41</v>
      </c>
      <c r="F19" s="80"/>
      <c r="G19" s="80" t="s">
        <v>42</v>
      </c>
      <c r="H19" s="80"/>
      <c r="I19" s="80" t="s">
        <v>43</v>
      </c>
      <c r="J19" s="80"/>
      <c r="K19" s="80"/>
      <c r="L19" s="1" t="s">
        <v>44</v>
      </c>
    </row>
    <row r="20" spans="1:12" ht="12.75">
      <c r="A20" s="1" t="s">
        <v>45</v>
      </c>
      <c r="B20" s="80" t="s">
        <v>46</v>
      </c>
      <c r="C20" s="80"/>
      <c r="D20" s="80"/>
      <c r="E20" s="80" t="s">
        <v>47</v>
      </c>
      <c r="F20" s="80"/>
      <c r="G20" s="80" t="s">
        <v>12</v>
      </c>
      <c r="H20" s="80"/>
      <c r="I20" s="80" t="s">
        <v>48</v>
      </c>
      <c r="J20" s="80"/>
      <c r="K20" s="80"/>
      <c r="L20" s="1" t="s">
        <v>49</v>
      </c>
    </row>
    <row r="21" spans="1:12" ht="38.25">
      <c r="A21" s="1" t="s">
        <v>50</v>
      </c>
      <c r="B21" s="80" t="s">
        <v>51</v>
      </c>
      <c r="C21" s="80"/>
      <c r="D21" s="80"/>
      <c r="E21" s="80" t="s">
        <v>52</v>
      </c>
      <c r="F21" s="80"/>
      <c r="G21" s="80" t="s">
        <v>53</v>
      </c>
      <c r="H21" s="80"/>
      <c r="I21" s="80" t="s">
        <v>54</v>
      </c>
      <c r="J21" s="80"/>
      <c r="K21" s="80"/>
      <c r="L21" s="1" t="s">
        <v>55</v>
      </c>
    </row>
    <row r="22" spans="1:12" ht="12.75" customHeight="1">
      <c r="A22" s="80" t="s">
        <v>56</v>
      </c>
      <c r="B22" s="80"/>
      <c r="C22" s="80"/>
      <c r="D22" s="80" t="s">
        <v>57</v>
      </c>
      <c r="E22" s="80"/>
      <c r="F22" s="80"/>
      <c r="G22" s="80" t="s">
        <v>58</v>
      </c>
      <c r="H22" s="80"/>
      <c r="I22" s="80"/>
      <c r="J22" s="80" t="s">
        <v>59</v>
      </c>
      <c r="K22" s="80"/>
      <c r="L22" s="80"/>
    </row>
    <row r="23" spans="1:12" ht="12.75" customHeight="1">
      <c r="A23" s="80" t="s">
        <v>60</v>
      </c>
      <c r="B23" s="80"/>
      <c r="C23" s="80"/>
      <c r="D23" s="80" t="s">
        <v>57</v>
      </c>
      <c r="E23" s="80"/>
      <c r="F23" s="80"/>
      <c r="G23" s="80" t="s">
        <v>61</v>
      </c>
      <c r="H23" s="80"/>
      <c r="I23" s="80"/>
      <c r="J23" s="80" t="s">
        <v>62</v>
      </c>
      <c r="K23" s="80"/>
      <c r="L23" s="80"/>
    </row>
    <row r="24" spans="1:12" ht="12.75" customHeight="1">
      <c r="A24" s="80" t="s">
        <v>63</v>
      </c>
      <c r="B24" s="80"/>
      <c r="C24" s="80"/>
      <c r="D24" s="80"/>
      <c r="E24" s="80"/>
      <c r="F24" s="80"/>
      <c r="G24" s="80">
        <v>0</v>
      </c>
      <c r="H24" s="80"/>
      <c r="I24" s="80"/>
      <c r="J24" s="80"/>
      <c r="K24" s="80"/>
      <c r="L24" s="80"/>
    </row>
    <row r="25" spans="1:12" ht="12.75" customHeight="1">
      <c r="A25" s="80" t="s">
        <v>64</v>
      </c>
      <c r="B25" s="80"/>
      <c r="C25" s="80"/>
      <c r="D25" s="80"/>
      <c r="E25" s="80"/>
      <c r="F25" s="80"/>
      <c r="G25" s="80" t="s">
        <v>65</v>
      </c>
      <c r="H25" s="80"/>
      <c r="I25" s="80"/>
      <c r="J25" s="80"/>
      <c r="K25" s="80"/>
      <c r="L25" s="80"/>
    </row>
    <row r="26" spans="1:12" ht="12.75" customHeight="1">
      <c r="A26" s="80" t="s">
        <v>66</v>
      </c>
      <c r="B26" s="80"/>
      <c r="C26" s="80"/>
      <c r="D26" s="80"/>
      <c r="E26" s="80"/>
      <c r="F26" s="80"/>
      <c r="G26" s="80" t="s">
        <v>67</v>
      </c>
      <c r="H26" s="80"/>
      <c r="I26" s="80"/>
      <c r="J26" s="80"/>
      <c r="K26" s="80"/>
      <c r="L26" s="80"/>
    </row>
    <row r="27" spans="1:12" ht="12.75" customHeight="1">
      <c r="A27" s="80" t="s">
        <v>68</v>
      </c>
      <c r="B27" s="80"/>
      <c r="C27" s="80"/>
      <c r="D27" s="80"/>
      <c r="E27" s="80"/>
      <c r="F27" s="80"/>
      <c r="G27" s="80" t="s">
        <v>69</v>
      </c>
      <c r="H27" s="80"/>
      <c r="I27" s="80"/>
      <c r="J27" s="80"/>
      <c r="K27" s="80"/>
      <c r="L27" s="80"/>
    </row>
    <row r="28" spans="1:12" ht="12.75" customHeight="1">
      <c r="A28" s="81" t="s">
        <v>70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ht="114.75" customHeight="1">
      <c r="A29" s="80" t="s">
        <v>71</v>
      </c>
      <c r="B29" s="80"/>
      <c r="C29" s="80"/>
      <c r="D29" s="80"/>
      <c r="E29" s="80"/>
      <c r="F29" s="80"/>
      <c r="G29" s="80"/>
      <c r="H29" s="80"/>
      <c r="I29" s="80"/>
      <c r="J29" s="80"/>
      <c r="K29" s="80"/>
      <c r="L29" s="80"/>
    </row>
    <row r="30" spans="1:12" ht="12.75" customHeight="1">
      <c r="A30" s="81" t="s">
        <v>72</v>
      </c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</sheetData>
  <mergeCells count="93">
    <mergeCell ref="G22:I22"/>
    <mergeCell ref="I21:K21"/>
    <mergeCell ref="J22:L22"/>
    <mergeCell ref="A22:C22"/>
    <mergeCell ref="D22:F22"/>
    <mergeCell ref="B21:D21"/>
    <mergeCell ref="A24:F24"/>
    <mergeCell ref="G24:L24"/>
    <mergeCell ref="A23:C23"/>
    <mergeCell ref="D23:F23"/>
    <mergeCell ref="G23:I23"/>
    <mergeCell ref="J23:L23"/>
    <mergeCell ref="G19:H19"/>
    <mergeCell ref="I19:K19"/>
    <mergeCell ref="B19:D19"/>
    <mergeCell ref="E21:F21"/>
    <mergeCell ref="G20:H20"/>
    <mergeCell ref="I20:K20"/>
    <mergeCell ref="G21:H21"/>
    <mergeCell ref="B20:D20"/>
    <mergeCell ref="E20:F20"/>
    <mergeCell ref="E19:F19"/>
    <mergeCell ref="A30:L30"/>
    <mergeCell ref="A25:F25"/>
    <mergeCell ref="G25:L25"/>
    <mergeCell ref="A26:F26"/>
    <mergeCell ref="G26:L26"/>
    <mergeCell ref="A27:F27"/>
    <mergeCell ref="A28:L28"/>
    <mergeCell ref="G27:L27"/>
    <mergeCell ref="A29:L29"/>
    <mergeCell ref="K14:L14"/>
    <mergeCell ref="A15:B15"/>
    <mergeCell ref="C15:E15"/>
    <mergeCell ref="F15:G15"/>
    <mergeCell ref="H15:J15"/>
    <mergeCell ref="K15:L15"/>
    <mergeCell ref="A14:B14"/>
    <mergeCell ref="C14:E14"/>
    <mergeCell ref="F14:G14"/>
    <mergeCell ref="H14:J14"/>
    <mergeCell ref="A16:L16"/>
    <mergeCell ref="A17:L17"/>
    <mergeCell ref="B18:D18"/>
    <mergeCell ref="E18:F18"/>
    <mergeCell ref="G18:H18"/>
    <mergeCell ref="I18:K18"/>
    <mergeCell ref="K12:L12"/>
    <mergeCell ref="A13:B13"/>
    <mergeCell ref="C13:E13"/>
    <mergeCell ref="F13:G13"/>
    <mergeCell ref="H13:J13"/>
    <mergeCell ref="K13:L13"/>
    <mergeCell ref="A12:B12"/>
    <mergeCell ref="C12:E12"/>
    <mergeCell ref="F12:G12"/>
    <mergeCell ref="H12:J12"/>
    <mergeCell ref="K10:L10"/>
    <mergeCell ref="A11:B11"/>
    <mergeCell ref="C11:E11"/>
    <mergeCell ref="F11:G11"/>
    <mergeCell ref="H11:J11"/>
    <mergeCell ref="K11:L11"/>
    <mergeCell ref="A10:B10"/>
    <mergeCell ref="C10:E10"/>
    <mergeCell ref="F10:G10"/>
    <mergeCell ref="H10:J10"/>
    <mergeCell ref="K8:L8"/>
    <mergeCell ref="A9:B9"/>
    <mergeCell ref="C9:E9"/>
    <mergeCell ref="F9:G9"/>
    <mergeCell ref="H9:J9"/>
    <mergeCell ref="K9:L9"/>
    <mergeCell ref="A8:B8"/>
    <mergeCell ref="C8:E8"/>
    <mergeCell ref="F8:G8"/>
    <mergeCell ref="H8:J8"/>
    <mergeCell ref="G6:I6"/>
    <mergeCell ref="J6:L6"/>
    <mergeCell ref="A7:B7"/>
    <mergeCell ref="C7:E7"/>
    <mergeCell ref="F7:G7"/>
    <mergeCell ref="H7:J7"/>
    <mergeCell ref="K7:L7"/>
    <mergeCell ref="A6:C6"/>
    <mergeCell ref="D6:F6"/>
    <mergeCell ref="A5:F5"/>
    <mergeCell ref="G5:L5"/>
    <mergeCell ref="A2:L2"/>
    <mergeCell ref="A3:F3"/>
    <mergeCell ref="G3:L3"/>
    <mergeCell ref="A4:F4"/>
    <mergeCell ref="G4:L4"/>
  </mergeCells>
  <phoneticPr fontId="19" type="noConversion"/>
  <pageMargins left="0.11811023622047245" right="0" top="0" bottom="0" header="0.31496062992125984" footer="0.31496062992125984"/>
  <pageSetup paperSize="9" scale="8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66"/>
  <sheetViews>
    <sheetView tabSelected="1" zoomScale="118" zoomScaleNormal="118" workbookViewId="0">
      <selection activeCell="R11" sqref="R11"/>
    </sheetView>
  </sheetViews>
  <sheetFormatPr defaultRowHeight="12"/>
  <cols>
    <col min="1" max="1" width="32.5" customWidth="1"/>
    <col min="2" max="2" width="8.33203125" customWidth="1"/>
    <col min="3" max="3" width="8.5" style="32" customWidth="1"/>
    <col min="4" max="4" width="8.6640625" style="32" customWidth="1"/>
    <col min="5" max="5" width="9.33203125" style="32"/>
    <col min="6" max="6" width="8.83203125" style="32" customWidth="1"/>
    <col min="7" max="7" width="8.5" style="32" customWidth="1"/>
    <col min="8" max="8" width="6.5" style="32" customWidth="1"/>
    <col min="9" max="9" width="6.6640625" style="32" customWidth="1"/>
    <col min="10" max="10" width="7.1640625" style="32" customWidth="1"/>
    <col min="11" max="11" width="6.83203125" style="32" customWidth="1"/>
    <col min="12" max="12" width="8.33203125" style="32" customWidth="1"/>
    <col min="13" max="13" width="8.6640625" style="32" customWidth="1"/>
    <col min="14" max="14" width="8.1640625" style="32" customWidth="1"/>
    <col min="15" max="15" width="8" style="32" customWidth="1"/>
  </cols>
  <sheetData>
    <row r="1" spans="1:15" ht="15.75">
      <c r="A1" s="75" t="s">
        <v>125</v>
      </c>
      <c r="B1" s="75"/>
      <c r="J1" s="33"/>
    </row>
    <row r="2" spans="1:15" ht="15">
      <c r="A2" s="76" t="s">
        <v>125</v>
      </c>
      <c r="B2" s="76"/>
      <c r="C2" s="77"/>
      <c r="D2" s="77" t="s">
        <v>125</v>
      </c>
      <c r="E2" s="32" t="s">
        <v>125</v>
      </c>
      <c r="J2" s="34"/>
    </row>
    <row r="3" spans="1:15" ht="15">
      <c r="A3" s="76"/>
      <c r="B3" s="76"/>
      <c r="C3" s="77" t="s">
        <v>125</v>
      </c>
      <c r="J3" s="34"/>
    </row>
    <row r="4" spans="1:15" ht="15">
      <c r="J4" s="34"/>
    </row>
    <row r="5" spans="1:15" ht="51.75" customHeight="1">
      <c r="A5" s="74"/>
      <c r="B5" s="74"/>
      <c r="K5" s="32" t="s">
        <v>255</v>
      </c>
    </row>
    <row r="6" spans="1:15" ht="15.75">
      <c r="A6" s="85" t="s">
        <v>225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</row>
    <row r="7" spans="1:15" ht="41.25" customHeight="1">
      <c r="A7" s="85" t="s">
        <v>230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</row>
    <row r="8" spans="1:15" ht="16.5" thickBot="1">
      <c r="A8" s="85" t="s">
        <v>220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</row>
    <row r="9" spans="1:15" ht="15.75" customHeight="1">
      <c r="A9" s="8" t="s">
        <v>109</v>
      </c>
      <c r="B9" s="56" t="s">
        <v>222</v>
      </c>
      <c r="C9" s="82" t="s">
        <v>73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1:15">
      <c r="A10" s="70" t="s">
        <v>192</v>
      </c>
      <c r="B10" s="71">
        <v>1</v>
      </c>
      <c r="C10" s="20" t="s">
        <v>193</v>
      </c>
      <c r="D10" s="21">
        <v>2.0299999999999998</v>
      </c>
      <c r="E10" s="21">
        <v>8.6</v>
      </c>
      <c r="F10" s="21">
        <v>0.44</v>
      </c>
      <c r="G10" s="21">
        <v>129.1</v>
      </c>
      <c r="H10" s="36">
        <v>0.05</v>
      </c>
      <c r="I10" s="37">
        <v>0</v>
      </c>
      <c r="J10" s="37">
        <v>0.05</v>
      </c>
      <c r="K10" s="37" t="s">
        <v>125</v>
      </c>
      <c r="L10" s="37">
        <v>52.2</v>
      </c>
      <c r="M10" s="37">
        <v>160</v>
      </c>
      <c r="N10" s="37">
        <v>8.9</v>
      </c>
      <c r="O10" s="38">
        <v>0.65</v>
      </c>
    </row>
    <row r="11" spans="1:15">
      <c r="A11" s="70" t="s">
        <v>95</v>
      </c>
      <c r="B11" s="71">
        <v>943</v>
      </c>
      <c r="C11" s="20">
        <v>200</v>
      </c>
      <c r="D11" s="21">
        <v>0.2</v>
      </c>
      <c r="E11" s="21">
        <v>0</v>
      </c>
      <c r="F11" s="21">
        <v>14</v>
      </c>
      <c r="G11" s="21">
        <v>28</v>
      </c>
      <c r="H11" s="36">
        <v>0</v>
      </c>
      <c r="I11" s="37">
        <v>6</v>
      </c>
      <c r="J11" s="37">
        <v>0</v>
      </c>
      <c r="K11" s="37">
        <v>0</v>
      </c>
      <c r="L11" s="37">
        <v>11.6</v>
      </c>
      <c r="M11" s="37">
        <v>4.12</v>
      </c>
      <c r="N11" s="37">
        <v>6.5</v>
      </c>
      <c r="O11" s="38">
        <v>0.35</v>
      </c>
    </row>
    <row r="12" spans="1:15">
      <c r="A12" s="70" t="s">
        <v>233</v>
      </c>
      <c r="B12" s="71">
        <v>390</v>
      </c>
      <c r="C12" s="20">
        <v>200</v>
      </c>
      <c r="D12" s="21">
        <v>6.24</v>
      </c>
      <c r="E12" s="21">
        <v>6.1</v>
      </c>
      <c r="F12" s="21">
        <v>19.7</v>
      </c>
      <c r="G12" s="21">
        <v>158.63999999999999</v>
      </c>
      <c r="H12" s="36">
        <v>0.06</v>
      </c>
      <c r="I12" s="37">
        <v>0.22</v>
      </c>
      <c r="J12" s="37">
        <v>0.05</v>
      </c>
      <c r="K12" s="37"/>
      <c r="L12" s="37">
        <v>59.2</v>
      </c>
      <c r="M12" s="37">
        <v>36</v>
      </c>
      <c r="N12" s="37">
        <v>30.24</v>
      </c>
      <c r="O12" s="38">
        <v>0.45</v>
      </c>
    </row>
    <row r="13" spans="1:15" ht="16.149999999999999" customHeight="1">
      <c r="A13" s="70" t="s">
        <v>119</v>
      </c>
      <c r="B13" s="71" t="s">
        <v>199</v>
      </c>
      <c r="C13" s="20">
        <v>40</v>
      </c>
      <c r="D13" s="21">
        <v>2.4</v>
      </c>
      <c r="E13" s="21">
        <v>0.8</v>
      </c>
      <c r="F13" s="21">
        <v>16.7</v>
      </c>
      <c r="G13" s="21">
        <v>64</v>
      </c>
      <c r="H13" s="36">
        <v>0.13</v>
      </c>
      <c r="I13" s="37">
        <v>0</v>
      </c>
      <c r="J13" s="37">
        <v>0</v>
      </c>
      <c r="K13" s="37" t="s">
        <v>125</v>
      </c>
      <c r="L13" s="37">
        <v>0.01</v>
      </c>
      <c r="M13" s="37">
        <v>34.799999999999997</v>
      </c>
      <c r="N13" s="37">
        <v>13.2</v>
      </c>
      <c r="O13" s="38">
        <v>0.34</v>
      </c>
    </row>
    <row r="14" spans="1:15" s="2" customFormat="1" ht="15" customHeight="1" thickBot="1">
      <c r="A14" s="10" t="s">
        <v>84</v>
      </c>
      <c r="B14" s="58"/>
      <c r="C14" s="39"/>
      <c r="D14" s="22">
        <f t="shared" ref="D14:O14" si="0">SUM(D10:D13)</f>
        <v>10.870000000000001</v>
      </c>
      <c r="E14" s="22">
        <f t="shared" si="0"/>
        <v>15.5</v>
      </c>
      <c r="F14" s="22">
        <f t="shared" si="0"/>
        <v>50.84</v>
      </c>
      <c r="G14" s="22">
        <f t="shared" si="0"/>
        <v>379.74</v>
      </c>
      <c r="H14" s="22">
        <f t="shared" si="0"/>
        <v>0.24</v>
      </c>
      <c r="I14" s="22">
        <f t="shared" si="0"/>
        <v>6.22</v>
      </c>
      <c r="J14" s="22">
        <f t="shared" si="0"/>
        <v>0.1</v>
      </c>
      <c r="K14" s="22">
        <f t="shared" si="0"/>
        <v>0</v>
      </c>
      <c r="L14" s="22">
        <f t="shared" si="0"/>
        <v>123.01</v>
      </c>
      <c r="M14" s="22">
        <f t="shared" si="0"/>
        <v>234.92000000000002</v>
      </c>
      <c r="N14" s="22">
        <f t="shared" si="0"/>
        <v>58.84</v>
      </c>
      <c r="O14" s="23">
        <f t="shared" si="0"/>
        <v>1.79</v>
      </c>
    </row>
    <row r="15" spans="1:15" ht="15.75">
      <c r="A15" s="8"/>
      <c r="B15" s="56"/>
      <c r="C15" s="82" t="s">
        <v>96</v>
      </c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4"/>
    </row>
    <row r="16" spans="1:15">
      <c r="A16" s="70" t="s">
        <v>229</v>
      </c>
      <c r="B16" s="71">
        <v>679</v>
      </c>
      <c r="C16" s="20">
        <v>150</v>
      </c>
      <c r="D16" s="21">
        <v>7.46</v>
      </c>
      <c r="E16" s="21">
        <v>5.61</v>
      </c>
      <c r="F16" s="21">
        <v>35.840000000000003</v>
      </c>
      <c r="G16" s="21">
        <v>230.45</v>
      </c>
      <c r="H16" s="36">
        <v>0.18</v>
      </c>
      <c r="I16" s="37" t="s">
        <v>125</v>
      </c>
      <c r="J16" s="37">
        <v>0.03</v>
      </c>
      <c r="K16" s="37">
        <v>1.45</v>
      </c>
      <c r="L16" s="37">
        <v>12.98</v>
      </c>
      <c r="M16" s="37">
        <v>208.5</v>
      </c>
      <c r="N16" s="37">
        <v>67.5</v>
      </c>
      <c r="O16" s="38">
        <v>3.95</v>
      </c>
    </row>
    <row r="17" spans="1:15">
      <c r="A17" s="70" t="s">
        <v>194</v>
      </c>
      <c r="B17" s="71">
        <v>389</v>
      </c>
      <c r="C17" s="20">
        <v>200</v>
      </c>
      <c r="D17" s="21">
        <v>1</v>
      </c>
      <c r="E17" s="21">
        <v>0</v>
      </c>
      <c r="F17" s="21">
        <v>20.2</v>
      </c>
      <c r="G17" s="21">
        <v>84.8</v>
      </c>
      <c r="H17" s="36">
        <v>0.02</v>
      </c>
      <c r="I17" s="37">
        <v>4</v>
      </c>
      <c r="J17" s="37"/>
      <c r="K17" s="37">
        <v>0</v>
      </c>
      <c r="L17" s="37">
        <v>14</v>
      </c>
      <c r="M17" s="37">
        <v>0</v>
      </c>
      <c r="N17" s="37">
        <v>8</v>
      </c>
      <c r="O17" s="38">
        <v>2.8</v>
      </c>
    </row>
    <row r="18" spans="1:15" ht="22.5">
      <c r="A18" s="70" t="s">
        <v>97</v>
      </c>
      <c r="B18" s="71" t="s">
        <v>200</v>
      </c>
      <c r="C18" s="20">
        <v>40</v>
      </c>
      <c r="D18" s="21">
        <v>0.4</v>
      </c>
      <c r="E18" s="21">
        <v>0.4</v>
      </c>
      <c r="F18" s="21">
        <v>9.8000000000000007</v>
      </c>
      <c r="G18" s="21">
        <v>47</v>
      </c>
      <c r="H18" s="36">
        <v>0</v>
      </c>
      <c r="I18" s="37">
        <v>10</v>
      </c>
      <c r="J18" s="37">
        <v>0</v>
      </c>
      <c r="K18" s="37"/>
      <c r="L18" s="37">
        <v>16</v>
      </c>
      <c r="M18" s="37">
        <v>11</v>
      </c>
      <c r="N18" s="37">
        <v>8</v>
      </c>
      <c r="O18" s="38">
        <v>2.2000000000000002</v>
      </c>
    </row>
    <row r="19" spans="1:15">
      <c r="A19" s="70" t="s">
        <v>234</v>
      </c>
      <c r="B19" s="71">
        <v>608</v>
      </c>
      <c r="C19" s="20">
        <v>100</v>
      </c>
      <c r="D19" s="21">
        <v>14.2</v>
      </c>
      <c r="E19" s="21">
        <v>11.4</v>
      </c>
      <c r="F19" s="21">
        <v>13</v>
      </c>
      <c r="G19" s="21">
        <v>214</v>
      </c>
      <c r="H19" s="36">
        <v>0.08</v>
      </c>
      <c r="I19" s="37">
        <v>0.12</v>
      </c>
      <c r="J19" s="37">
        <v>23</v>
      </c>
      <c r="K19" s="37">
        <v>0</v>
      </c>
      <c r="L19" s="37">
        <v>35</v>
      </c>
      <c r="M19" s="37">
        <v>133.1</v>
      </c>
      <c r="N19" s="37">
        <v>25.7</v>
      </c>
      <c r="O19" s="38">
        <v>1.2</v>
      </c>
    </row>
    <row r="20" spans="1:15">
      <c r="A20" s="13" t="s">
        <v>235</v>
      </c>
      <c r="B20" s="71">
        <v>142</v>
      </c>
      <c r="C20" s="20">
        <v>250</v>
      </c>
      <c r="D20" s="21">
        <v>8.6</v>
      </c>
      <c r="E20" s="21">
        <v>11.36</v>
      </c>
      <c r="F20" s="21">
        <v>19.600000000000001</v>
      </c>
      <c r="G20" s="21">
        <v>223.8</v>
      </c>
      <c r="H20" s="36">
        <v>0.27</v>
      </c>
      <c r="I20" s="37">
        <v>17.2</v>
      </c>
      <c r="J20" s="37">
        <v>0</v>
      </c>
      <c r="K20" s="37">
        <v>0</v>
      </c>
      <c r="L20" s="37">
        <v>79.2</v>
      </c>
      <c r="M20" s="37">
        <v>0</v>
      </c>
      <c r="N20" s="37">
        <v>115.1</v>
      </c>
      <c r="O20" s="38">
        <v>3.1</v>
      </c>
    </row>
    <row r="21" spans="1:15">
      <c r="A21" s="13" t="s">
        <v>236</v>
      </c>
      <c r="B21" s="71">
        <v>308</v>
      </c>
      <c r="C21" s="20">
        <v>60</v>
      </c>
      <c r="D21" s="21">
        <v>0.12</v>
      </c>
      <c r="E21" s="21">
        <v>2.7</v>
      </c>
      <c r="F21" s="21">
        <v>14.7</v>
      </c>
      <c r="G21" s="21">
        <v>10.4</v>
      </c>
      <c r="H21" s="36">
        <v>0.03</v>
      </c>
      <c r="I21" s="37">
        <v>8.75</v>
      </c>
      <c r="J21" s="37"/>
      <c r="K21" s="37"/>
      <c r="L21" s="37">
        <v>7</v>
      </c>
      <c r="M21" s="37"/>
      <c r="N21" s="37">
        <v>10</v>
      </c>
      <c r="O21" s="38">
        <v>0.45</v>
      </c>
    </row>
    <row r="22" spans="1:15">
      <c r="A22" s="70" t="s">
        <v>224</v>
      </c>
      <c r="B22" s="71">
        <v>338</v>
      </c>
      <c r="C22" s="20">
        <v>120</v>
      </c>
      <c r="D22" s="20">
        <v>0.6</v>
      </c>
      <c r="E22" s="20">
        <v>0.6</v>
      </c>
      <c r="F22" s="20">
        <v>14.64</v>
      </c>
      <c r="G22" s="20">
        <v>66.34</v>
      </c>
      <c r="H22" s="36">
        <v>0.06</v>
      </c>
      <c r="I22" s="37">
        <v>10</v>
      </c>
      <c r="J22" s="37">
        <v>0</v>
      </c>
      <c r="K22" s="37"/>
      <c r="L22" s="37">
        <v>38</v>
      </c>
      <c r="M22" s="37"/>
      <c r="N22" s="37"/>
      <c r="O22" s="38">
        <v>4.5999999999999996</v>
      </c>
    </row>
    <row r="23" spans="1:15" s="2" customFormat="1" ht="13.5" customHeight="1">
      <c r="A23" s="11" t="s">
        <v>84</v>
      </c>
      <c r="B23" s="59"/>
      <c r="C23" s="20"/>
      <c r="D23" s="24">
        <f>SUM(D16:D22)</f>
        <v>32.380000000000003</v>
      </c>
      <c r="E23" s="24">
        <f t="shared" ref="E23:O23" si="1">SUM(E16:E22)</f>
        <v>32.07</v>
      </c>
      <c r="F23" s="24">
        <f t="shared" si="1"/>
        <v>127.78</v>
      </c>
      <c r="G23" s="24">
        <f t="shared" si="1"/>
        <v>876.79</v>
      </c>
      <c r="H23" s="24">
        <f t="shared" si="1"/>
        <v>0.64000000000000012</v>
      </c>
      <c r="I23" s="24">
        <f t="shared" si="1"/>
        <v>50.07</v>
      </c>
      <c r="J23" s="24">
        <f t="shared" si="1"/>
        <v>23.03</v>
      </c>
      <c r="K23" s="24">
        <f t="shared" si="1"/>
        <v>1.45</v>
      </c>
      <c r="L23" s="24">
        <f t="shared" si="1"/>
        <v>202.18</v>
      </c>
      <c r="M23" s="24">
        <f t="shared" si="1"/>
        <v>352.6</v>
      </c>
      <c r="N23" s="24">
        <f t="shared" si="1"/>
        <v>234.3</v>
      </c>
      <c r="O23" s="25">
        <f t="shared" si="1"/>
        <v>18.299999999999997</v>
      </c>
    </row>
    <row r="24" spans="1:15" s="2" customFormat="1" ht="13.5" customHeight="1" thickBot="1">
      <c r="A24" s="12" t="s">
        <v>98</v>
      </c>
      <c r="B24" s="60"/>
      <c r="C24" s="40"/>
      <c r="D24" s="26">
        <f>D23+D14</f>
        <v>43.25</v>
      </c>
      <c r="E24" s="26">
        <f t="shared" ref="E24:O24" si="2">E23+E14</f>
        <v>47.57</v>
      </c>
      <c r="F24" s="26">
        <f t="shared" si="2"/>
        <v>178.62</v>
      </c>
      <c r="G24" s="26">
        <f t="shared" si="2"/>
        <v>1256.53</v>
      </c>
      <c r="H24" s="26">
        <f t="shared" si="2"/>
        <v>0.88000000000000012</v>
      </c>
      <c r="I24" s="26">
        <f t="shared" si="2"/>
        <v>56.29</v>
      </c>
      <c r="J24" s="26">
        <f t="shared" si="2"/>
        <v>23.130000000000003</v>
      </c>
      <c r="K24" s="26">
        <f t="shared" si="2"/>
        <v>1.45</v>
      </c>
      <c r="L24" s="26">
        <f t="shared" si="2"/>
        <v>325.19</v>
      </c>
      <c r="M24" s="26">
        <f t="shared" si="2"/>
        <v>587.52</v>
      </c>
      <c r="N24" s="26">
        <f t="shared" si="2"/>
        <v>293.14</v>
      </c>
      <c r="O24" s="27">
        <f t="shared" si="2"/>
        <v>20.089999999999996</v>
      </c>
    </row>
    <row r="25" spans="1:15" ht="18.75" customHeight="1">
      <c r="A25" s="8" t="s">
        <v>118</v>
      </c>
      <c r="B25" s="56"/>
      <c r="C25" s="82" t="s">
        <v>73</v>
      </c>
      <c r="D25" s="83"/>
      <c r="E25" s="83"/>
      <c r="F25" s="83"/>
      <c r="G25" s="83"/>
      <c r="H25" s="83"/>
      <c r="I25" s="83"/>
      <c r="J25" s="83"/>
      <c r="K25" s="83"/>
      <c r="L25" s="83"/>
      <c r="M25" s="83"/>
      <c r="N25" s="83"/>
      <c r="O25" s="84"/>
    </row>
    <row r="26" spans="1:15">
      <c r="A26" s="70" t="s">
        <v>195</v>
      </c>
      <c r="B26" s="71">
        <v>204</v>
      </c>
      <c r="C26" s="20">
        <v>125</v>
      </c>
      <c r="D26" s="21">
        <v>12.41</v>
      </c>
      <c r="E26" s="21">
        <v>8.5</v>
      </c>
      <c r="F26" s="21">
        <v>53.04</v>
      </c>
      <c r="G26" s="21">
        <v>326.69</v>
      </c>
      <c r="H26" s="36">
        <v>0.15</v>
      </c>
      <c r="I26" s="36">
        <v>0.47</v>
      </c>
      <c r="J26" s="36">
        <v>0.1</v>
      </c>
      <c r="K26" s="36">
        <v>0.95</v>
      </c>
      <c r="L26" s="36">
        <v>193.64</v>
      </c>
      <c r="M26" s="36">
        <v>159.03</v>
      </c>
      <c r="N26" s="36">
        <v>20.85</v>
      </c>
      <c r="O26" s="41">
        <v>1.45</v>
      </c>
    </row>
    <row r="27" spans="1:15">
      <c r="A27" s="70" t="s">
        <v>207</v>
      </c>
      <c r="B27" s="71">
        <v>380</v>
      </c>
      <c r="C27" s="20">
        <v>200</v>
      </c>
      <c r="D27" s="21">
        <v>2.94</v>
      </c>
      <c r="E27" s="21">
        <v>1.99</v>
      </c>
      <c r="F27" s="21">
        <v>20.92</v>
      </c>
      <c r="G27" s="21">
        <v>113.4</v>
      </c>
      <c r="H27" s="36">
        <v>0</v>
      </c>
      <c r="I27" s="36">
        <v>0.38</v>
      </c>
      <c r="J27" s="36">
        <v>0</v>
      </c>
      <c r="K27" s="36">
        <v>0</v>
      </c>
      <c r="L27" s="37">
        <v>128.78</v>
      </c>
      <c r="M27" s="37">
        <v>0</v>
      </c>
      <c r="N27" s="37">
        <v>12.88</v>
      </c>
      <c r="O27" s="41">
        <v>7.8E-2</v>
      </c>
    </row>
    <row r="28" spans="1:15" ht="22.5">
      <c r="A28" s="70" t="s">
        <v>119</v>
      </c>
      <c r="B28" s="71" t="s">
        <v>200</v>
      </c>
      <c r="C28" s="20">
        <v>40</v>
      </c>
      <c r="D28" s="21">
        <v>2.4</v>
      </c>
      <c r="E28" s="21">
        <v>0.8</v>
      </c>
      <c r="F28" s="21">
        <v>16.7</v>
      </c>
      <c r="G28" s="21">
        <v>85.7</v>
      </c>
      <c r="H28" s="36">
        <v>0.13</v>
      </c>
      <c r="I28" s="37">
        <v>0</v>
      </c>
      <c r="J28" s="37">
        <v>0</v>
      </c>
      <c r="K28" s="37" t="s">
        <v>125</v>
      </c>
      <c r="L28" s="37">
        <v>0.01</v>
      </c>
      <c r="M28" s="37">
        <v>34.799999999999997</v>
      </c>
      <c r="N28" s="37">
        <v>13.2</v>
      </c>
      <c r="O28" s="38">
        <v>0.34</v>
      </c>
    </row>
    <row r="29" spans="1:15" s="2" customFormat="1" ht="12.75" thickBot="1">
      <c r="A29" s="10" t="s">
        <v>84</v>
      </c>
      <c r="B29" s="58"/>
      <c r="C29" s="39"/>
      <c r="D29" s="22">
        <f t="shared" ref="D29:O29" si="3">SUM(D26:D28)</f>
        <v>17.75</v>
      </c>
      <c r="E29" s="22">
        <f t="shared" si="3"/>
        <v>11.290000000000001</v>
      </c>
      <c r="F29" s="22">
        <f t="shared" si="3"/>
        <v>90.660000000000011</v>
      </c>
      <c r="G29" s="22">
        <f t="shared" si="3"/>
        <v>525.79000000000008</v>
      </c>
      <c r="H29" s="22">
        <f t="shared" si="3"/>
        <v>0.28000000000000003</v>
      </c>
      <c r="I29" s="22">
        <f t="shared" si="3"/>
        <v>0.85</v>
      </c>
      <c r="J29" s="22">
        <f t="shared" si="3"/>
        <v>0.1</v>
      </c>
      <c r="K29" s="22">
        <f t="shared" si="3"/>
        <v>0.95</v>
      </c>
      <c r="L29" s="22">
        <f t="shared" si="3"/>
        <v>322.42999999999995</v>
      </c>
      <c r="M29" s="22">
        <f t="shared" si="3"/>
        <v>193.82999999999998</v>
      </c>
      <c r="N29" s="22">
        <f t="shared" si="3"/>
        <v>46.930000000000007</v>
      </c>
      <c r="O29" s="23">
        <f t="shared" si="3"/>
        <v>1.8680000000000001</v>
      </c>
    </row>
    <row r="30" spans="1:15" ht="13.5" customHeight="1">
      <c r="A30" s="8"/>
      <c r="B30" s="56"/>
      <c r="C30" s="82" t="s">
        <v>96</v>
      </c>
      <c r="D30" s="83"/>
      <c r="E30" s="83"/>
      <c r="F30" s="83"/>
      <c r="G30" s="83"/>
      <c r="H30" s="83"/>
      <c r="I30" s="83"/>
      <c r="J30" s="83"/>
      <c r="K30" s="83"/>
      <c r="L30" s="83"/>
      <c r="M30" s="83"/>
      <c r="N30" s="83"/>
      <c r="O30" s="84"/>
    </row>
    <row r="31" spans="1:15" ht="23.25" customHeight="1">
      <c r="A31" s="13" t="s">
        <v>237</v>
      </c>
      <c r="B31" s="61">
        <v>119</v>
      </c>
      <c r="C31" s="20">
        <v>250</v>
      </c>
      <c r="D31" s="21">
        <v>8.6</v>
      </c>
      <c r="E31" s="21">
        <v>6.7</v>
      </c>
      <c r="F31" s="21">
        <v>18.5</v>
      </c>
      <c r="G31" s="21">
        <v>168.7</v>
      </c>
      <c r="H31" s="28">
        <v>0.17</v>
      </c>
      <c r="I31" s="28">
        <v>7.23</v>
      </c>
      <c r="J31" s="28">
        <v>0.03</v>
      </c>
      <c r="K31" s="28">
        <v>3.06</v>
      </c>
      <c r="L31" s="28">
        <v>79.8</v>
      </c>
      <c r="M31" s="28">
        <v>152.19999999999999</v>
      </c>
      <c r="N31" s="28">
        <v>40.92</v>
      </c>
      <c r="O31" s="29">
        <v>1.97</v>
      </c>
    </row>
    <row r="32" spans="1:15">
      <c r="A32" s="70" t="s">
        <v>196</v>
      </c>
      <c r="B32" s="71">
        <v>436</v>
      </c>
      <c r="C32" s="20" t="s">
        <v>232</v>
      </c>
      <c r="D32" s="21">
        <v>9.7799999999999994</v>
      </c>
      <c r="E32" s="21">
        <v>14.1</v>
      </c>
      <c r="F32" s="21">
        <v>19.88</v>
      </c>
      <c r="G32" s="21">
        <v>326.2</v>
      </c>
      <c r="H32" s="37">
        <v>0.13</v>
      </c>
      <c r="I32" s="37">
        <v>5.61</v>
      </c>
      <c r="J32" s="37">
        <v>15</v>
      </c>
      <c r="K32" s="37">
        <v>0</v>
      </c>
      <c r="L32" s="37">
        <v>19.440000000000001</v>
      </c>
      <c r="M32" s="37">
        <v>210.63</v>
      </c>
      <c r="N32" s="37">
        <v>41.06</v>
      </c>
      <c r="O32" s="38">
        <v>2.52</v>
      </c>
    </row>
    <row r="33" spans="1:15">
      <c r="A33" s="70" t="s">
        <v>194</v>
      </c>
      <c r="B33" s="71">
        <v>389</v>
      </c>
      <c r="C33" s="20">
        <v>200</v>
      </c>
      <c r="D33" s="21">
        <v>1</v>
      </c>
      <c r="E33" s="21">
        <v>0</v>
      </c>
      <c r="F33" s="21">
        <v>20.2</v>
      </c>
      <c r="G33" s="21">
        <v>84.8</v>
      </c>
      <c r="H33" s="36">
        <v>0.02</v>
      </c>
      <c r="I33" s="37">
        <v>4</v>
      </c>
      <c r="J33" s="37"/>
      <c r="K33" s="37">
        <v>0</v>
      </c>
      <c r="L33" s="37">
        <v>14</v>
      </c>
      <c r="M33" s="37">
        <v>0</v>
      </c>
      <c r="N33" s="37">
        <v>8</v>
      </c>
      <c r="O33" s="38">
        <v>2.8</v>
      </c>
    </row>
    <row r="34" spans="1:15" ht="22.5">
      <c r="A34" s="70" t="s">
        <v>119</v>
      </c>
      <c r="B34" s="71" t="s">
        <v>200</v>
      </c>
      <c r="C34" s="20">
        <v>40</v>
      </c>
      <c r="D34" s="21">
        <v>2.4</v>
      </c>
      <c r="E34" s="21">
        <v>0.8</v>
      </c>
      <c r="F34" s="21">
        <v>16.7</v>
      </c>
      <c r="G34" s="21">
        <v>85.7</v>
      </c>
      <c r="H34" s="36">
        <v>0.13</v>
      </c>
      <c r="I34" s="37">
        <v>0</v>
      </c>
      <c r="J34" s="37">
        <v>0</v>
      </c>
      <c r="K34" s="37" t="s">
        <v>125</v>
      </c>
      <c r="L34" s="37">
        <v>0.01</v>
      </c>
      <c r="M34" s="37">
        <v>34.799999999999997</v>
      </c>
      <c r="N34" s="37">
        <v>13.2</v>
      </c>
      <c r="O34" s="38">
        <v>0.34</v>
      </c>
    </row>
    <row r="35" spans="1:15">
      <c r="A35" s="13" t="s">
        <v>236</v>
      </c>
      <c r="B35" s="71">
        <v>308</v>
      </c>
      <c r="C35" s="20">
        <v>60</v>
      </c>
      <c r="D35" s="21">
        <v>0.12</v>
      </c>
      <c r="E35" s="21">
        <v>2.7</v>
      </c>
      <c r="F35" s="21">
        <v>14.7</v>
      </c>
      <c r="G35" s="21">
        <v>10.4</v>
      </c>
      <c r="H35" s="36">
        <v>0.03</v>
      </c>
      <c r="I35" s="37">
        <v>8.75</v>
      </c>
      <c r="J35" s="37"/>
      <c r="K35" s="37"/>
      <c r="L35" s="37">
        <v>7</v>
      </c>
      <c r="M35" s="37"/>
      <c r="N35" s="37">
        <v>10</v>
      </c>
      <c r="O35" s="38">
        <v>0.45</v>
      </c>
    </row>
    <row r="36" spans="1:15">
      <c r="A36" s="70" t="s">
        <v>224</v>
      </c>
      <c r="B36" s="71">
        <v>338</v>
      </c>
      <c r="C36" s="20">
        <v>120</v>
      </c>
      <c r="D36" s="21">
        <v>0.6</v>
      </c>
      <c r="E36" s="21">
        <v>0.6</v>
      </c>
      <c r="F36" s="21">
        <v>14.64</v>
      </c>
      <c r="G36" s="21">
        <v>66.34</v>
      </c>
      <c r="H36" s="37">
        <v>0.06</v>
      </c>
      <c r="I36" s="37">
        <v>10</v>
      </c>
      <c r="J36" s="37">
        <v>0</v>
      </c>
      <c r="K36" s="37"/>
      <c r="L36" s="37">
        <v>32</v>
      </c>
      <c r="M36" s="37">
        <v>22</v>
      </c>
      <c r="N36" s="37">
        <v>18</v>
      </c>
      <c r="O36" s="38">
        <v>0.6</v>
      </c>
    </row>
    <row r="37" spans="1:15" s="2" customFormat="1">
      <c r="A37" s="11" t="s">
        <v>84</v>
      </c>
      <c r="B37" s="59"/>
      <c r="C37" s="20"/>
      <c r="D37" s="24">
        <f>SUM(D31:D36)</f>
        <v>22.5</v>
      </c>
      <c r="E37" s="24">
        <f t="shared" ref="E37:O37" si="4">SUM(E31:E36)</f>
        <v>24.900000000000002</v>
      </c>
      <c r="F37" s="24">
        <f t="shared" si="4"/>
        <v>104.62</v>
      </c>
      <c r="G37" s="24">
        <f>SUM(G31:G36)</f>
        <v>742.14</v>
      </c>
      <c r="H37" s="24">
        <f t="shared" si="4"/>
        <v>0.54</v>
      </c>
      <c r="I37" s="24">
        <f t="shared" si="4"/>
        <v>35.590000000000003</v>
      </c>
      <c r="J37" s="24">
        <f t="shared" si="4"/>
        <v>15.03</v>
      </c>
      <c r="K37" s="24">
        <f t="shared" si="4"/>
        <v>3.06</v>
      </c>
      <c r="L37" s="24">
        <f t="shared" si="4"/>
        <v>152.25</v>
      </c>
      <c r="M37" s="24">
        <f t="shared" si="4"/>
        <v>419.63</v>
      </c>
      <c r="N37" s="24">
        <f t="shared" si="4"/>
        <v>131.18</v>
      </c>
      <c r="O37" s="25">
        <f t="shared" si="4"/>
        <v>8.68</v>
      </c>
    </row>
    <row r="38" spans="1:15" s="2" customFormat="1" ht="15.75" customHeight="1" thickBot="1">
      <c r="A38" s="12" t="s">
        <v>98</v>
      </c>
      <c r="B38" s="60"/>
      <c r="C38" s="40"/>
      <c r="D38" s="26">
        <f>D37+D29</f>
        <v>40.25</v>
      </c>
      <c r="E38" s="26">
        <f t="shared" ref="E38:O38" si="5">E37+E29</f>
        <v>36.190000000000005</v>
      </c>
      <c r="F38" s="26">
        <f t="shared" si="5"/>
        <v>195.28000000000003</v>
      </c>
      <c r="G38" s="26">
        <f t="shared" si="5"/>
        <v>1267.93</v>
      </c>
      <c r="H38" s="26">
        <f t="shared" si="5"/>
        <v>0.82000000000000006</v>
      </c>
      <c r="I38" s="26">
        <f t="shared" si="5"/>
        <v>36.440000000000005</v>
      </c>
      <c r="J38" s="26">
        <f t="shared" si="5"/>
        <v>15.129999999999999</v>
      </c>
      <c r="K38" s="26">
        <f t="shared" si="5"/>
        <v>4.01</v>
      </c>
      <c r="L38" s="26">
        <f t="shared" si="5"/>
        <v>474.67999999999995</v>
      </c>
      <c r="M38" s="26">
        <f t="shared" si="5"/>
        <v>613.46</v>
      </c>
      <c r="N38" s="26">
        <f t="shared" si="5"/>
        <v>178.11</v>
      </c>
      <c r="O38" s="27">
        <f t="shared" si="5"/>
        <v>10.548</v>
      </c>
    </row>
    <row r="39" spans="1:15" ht="17.25" customHeight="1">
      <c r="A39" s="8" t="s">
        <v>117</v>
      </c>
      <c r="B39" s="56"/>
      <c r="C39" s="82" t="s">
        <v>73</v>
      </c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4"/>
    </row>
    <row r="40" spans="1:15" ht="22.5">
      <c r="A40" s="70" t="s">
        <v>238</v>
      </c>
      <c r="B40" s="71">
        <v>173</v>
      </c>
      <c r="C40" s="20">
        <v>220</v>
      </c>
      <c r="D40" s="21">
        <v>3.94</v>
      </c>
      <c r="E40" s="21">
        <v>5.04</v>
      </c>
      <c r="F40" s="21">
        <v>24.68</v>
      </c>
      <c r="G40" s="21">
        <v>160.01</v>
      </c>
      <c r="H40" s="37">
        <v>0.17</v>
      </c>
      <c r="I40" s="37">
        <v>0.54</v>
      </c>
      <c r="J40" s="37">
        <v>0.17</v>
      </c>
      <c r="K40" s="37">
        <v>0</v>
      </c>
      <c r="L40" s="37">
        <v>192.2</v>
      </c>
      <c r="M40" s="37">
        <v>117</v>
      </c>
      <c r="N40" s="37">
        <v>23.06</v>
      </c>
      <c r="O40" s="38">
        <v>1.18</v>
      </c>
    </row>
    <row r="41" spans="1:15" ht="11.45" customHeight="1">
      <c r="A41" s="70" t="s">
        <v>101</v>
      </c>
      <c r="B41" s="71">
        <v>143</v>
      </c>
      <c r="C41" s="20" t="s">
        <v>239</v>
      </c>
      <c r="D41" s="21">
        <v>0.26</v>
      </c>
      <c r="E41" s="21">
        <v>0.05</v>
      </c>
      <c r="F41" s="21">
        <v>15.22</v>
      </c>
      <c r="G41" s="21">
        <v>59</v>
      </c>
      <c r="H41" s="37">
        <v>0</v>
      </c>
      <c r="I41" s="37">
        <v>5.6</v>
      </c>
      <c r="J41" s="37"/>
      <c r="K41" s="37">
        <v>0</v>
      </c>
      <c r="L41" s="37">
        <v>14.4</v>
      </c>
      <c r="M41" s="37">
        <v>0</v>
      </c>
      <c r="N41" s="37">
        <v>9.1999999999999993</v>
      </c>
      <c r="O41" s="38">
        <v>1.6</v>
      </c>
    </row>
    <row r="42" spans="1:15" ht="19.149999999999999" customHeight="1">
      <c r="A42" s="70" t="s">
        <v>172</v>
      </c>
      <c r="B42" s="71">
        <v>49</v>
      </c>
      <c r="C42" s="20">
        <v>70</v>
      </c>
      <c r="D42" s="20">
        <v>3.7</v>
      </c>
      <c r="E42" s="20">
        <v>6.5</v>
      </c>
      <c r="F42" s="20">
        <v>30.2</v>
      </c>
      <c r="G42" s="20">
        <v>194.2</v>
      </c>
      <c r="H42" s="37">
        <v>0.05</v>
      </c>
      <c r="I42" s="37">
        <v>0.03</v>
      </c>
      <c r="J42" s="37">
        <v>0.12</v>
      </c>
      <c r="K42" s="37">
        <v>0</v>
      </c>
      <c r="L42" s="37">
        <v>207.3</v>
      </c>
      <c r="M42" s="37">
        <v>67.8</v>
      </c>
      <c r="N42" s="37">
        <v>10.199999999999999</v>
      </c>
      <c r="O42" s="38">
        <v>1.05</v>
      </c>
    </row>
    <row r="43" spans="1:15" s="2" customFormat="1" ht="17.25" customHeight="1" thickBot="1">
      <c r="A43" s="11" t="s">
        <v>84</v>
      </c>
      <c r="B43" s="59"/>
      <c r="C43" s="39"/>
      <c r="D43" s="22">
        <f t="shared" ref="D43:O43" si="6">SUM(D40:D42)</f>
        <v>7.9</v>
      </c>
      <c r="E43" s="22">
        <f t="shared" si="6"/>
        <v>11.59</v>
      </c>
      <c r="F43" s="22">
        <f t="shared" si="6"/>
        <v>70.099999999999994</v>
      </c>
      <c r="G43" s="22">
        <f t="shared" si="6"/>
        <v>413.21</v>
      </c>
      <c r="H43" s="22">
        <f t="shared" si="6"/>
        <v>0.22000000000000003</v>
      </c>
      <c r="I43" s="22">
        <f t="shared" si="6"/>
        <v>6.17</v>
      </c>
      <c r="J43" s="22">
        <f t="shared" si="6"/>
        <v>0.29000000000000004</v>
      </c>
      <c r="K43" s="22">
        <f t="shared" si="6"/>
        <v>0</v>
      </c>
      <c r="L43" s="22">
        <f t="shared" si="6"/>
        <v>413.9</v>
      </c>
      <c r="M43" s="22">
        <f t="shared" si="6"/>
        <v>184.8</v>
      </c>
      <c r="N43" s="22">
        <f t="shared" si="6"/>
        <v>42.459999999999994</v>
      </c>
      <c r="O43" s="23">
        <f t="shared" si="6"/>
        <v>3.83</v>
      </c>
    </row>
    <row r="44" spans="1:15" ht="15.75">
      <c r="A44" s="8"/>
      <c r="B44" s="56"/>
      <c r="C44" s="82" t="s">
        <v>96</v>
      </c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4"/>
    </row>
    <row r="45" spans="1:15" ht="22.5">
      <c r="A45" s="70" t="s">
        <v>240</v>
      </c>
      <c r="B45" s="71">
        <v>197</v>
      </c>
      <c r="C45" s="72" t="s">
        <v>198</v>
      </c>
      <c r="D45" s="21">
        <v>1.7450000000000001</v>
      </c>
      <c r="E45" s="21">
        <v>5</v>
      </c>
      <c r="F45" s="21">
        <v>9.94</v>
      </c>
      <c r="G45" s="21">
        <v>101.24</v>
      </c>
      <c r="H45" s="37">
        <v>0</v>
      </c>
      <c r="I45" s="37">
        <v>21</v>
      </c>
      <c r="J45" s="37">
        <v>0</v>
      </c>
      <c r="K45" s="37">
        <v>0</v>
      </c>
      <c r="L45" s="37">
        <v>61</v>
      </c>
      <c r="M45" s="37">
        <v>0</v>
      </c>
      <c r="N45" s="37">
        <v>25.6</v>
      </c>
      <c r="O45" s="38">
        <v>1.2</v>
      </c>
    </row>
    <row r="46" spans="1:15" ht="13.9" customHeight="1">
      <c r="A46" s="70" t="s">
        <v>149</v>
      </c>
      <c r="B46" s="71">
        <v>859</v>
      </c>
      <c r="C46" s="72">
        <v>200</v>
      </c>
      <c r="D46" s="21">
        <v>0.2</v>
      </c>
      <c r="E46" s="21">
        <v>0.2</v>
      </c>
      <c r="F46" s="21">
        <v>22.3</v>
      </c>
      <c r="G46" s="21">
        <v>110</v>
      </c>
      <c r="H46" s="37">
        <v>0.02</v>
      </c>
      <c r="I46" s="37">
        <v>12</v>
      </c>
      <c r="J46" s="37">
        <v>0</v>
      </c>
      <c r="K46" s="37">
        <v>0</v>
      </c>
      <c r="L46" s="37">
        <v>23.02</v>
      </c>
      <c r="M46" s="37">
        <v>0</v>
      </c>
      <c r="N46" s="37">
        <v>7.62</v>
      </c>
      <c r="O46" s="38">
        <v>0.24</v>
      </c>
    </row>
    <row r="47" spans="1:15" ht="15" customHeight="1">
      <c r="A47" s="70" t="s">
        <v>97</v>
      </c>
      <c r="B47" s="71" t="s">
        <v>199</v>
      </c>
      <c r="C47" s="20">
        <v>40</v>
      </c>
      <c r="D47" s="21">
        <v>2.4</v>
      </c>
      <c r="E47" s="21">
        <v>0.8</v>
      </c>
      <c r="F47" s="21">
        <v>16.7</v>
      </c>
      <c r="G47" s="21">
        <v>85.7</v>
      </c>
      <c r="H47" s="36">
        <v>0.13</v>
      </c>
      <c r="I47" s="37">
        <v>0</v>
      </c>
      <c r="J47" s="37">
        <v>0</v>
      </c>
      <c r="K47" s="37" t="s">
        <v>125</v>
      </c>
      <c r="L47" s="37">
        <v>0.01</v>
      </c>
      <c r="M47" s="37">
        <v>34.799999999999997</v>
      </c>
      <c r="N47" s="37">
        <v>13.2</v>
      </c>
      <c r="O47" s="38">
        <v>0.34</v>
      </c>
    </row>
    <row r="48" spans="1:15" ht="16.149999999999999" customHeight="1">
      <c r="A48" s="70" t="s">
        <v>224</v>
      </c>
      <c r="B48" s="71">
        <v>338</v>
      </c>
      <c r="C48" s="72">
        <v>120</v>
      </c>
      <c r="D48" s="21">
        <v>0.6</v>
      </c>
      <c r="E48" s="21">
        <v>0.6</v>
      </c>
      <c r="F48" s="21">
        <v>14.64</v>
      </c>
      <c r="G48" s="21">
        <v>66.34</v>
      </c>
      <c r="H48" s="37">
        <v>0.06</v>
      </c>
      <c r="I48" s="37">
        <v>10</v>
      </c>
      <c r="J48" s="37">
        <v>0</v>
      </c>
      <c r="K48" s="37">
        <v>0</v>
      </c>
      <c r="L48" s="37">
        <v>8</v>
      </c>
      <c r="M48" s="37">
        <v>0</v>
      </c>
      <c r="N48" s="37">
        <v>0</v>
      </c>
      <c r="O48" s="38">
        <v>0.12</v>
      </c>
    </row>
    <row r="49" spans="1:15">
      <c r="A49" s="13" t="s">
        <v>236</v>
      </c>
      <c r="B49" s="71">
        <v>308</v>
      </c>
      <c r="C49" s="20">
        <v>60</v>
      </c>
      <c r="D49" s="21">
        <v>0.12</v>
      </c>
      <c r="E49" s="21">
        <v>2.7</v>
      </c>
      <c r="F49" s="21">
        <v>14.7</v>
      </c>
      <c r="G49" s="21">
        <v>10.4</v>
      </c>
      <c r="H49" s="36">
        <v>0.03</v>
      </c>
      <c r="I49" s="37">
        <v>8.75</v>
      </c>
      <c r="J49" s="37"/>
      <c r="K49" s="37"/>
      <c r="L49" s="37">
        <v>7</v>
      </c>
      <c r="M49" s="37"/>
      <c r="N49" s="37">
        <v>10</v>
      </c>
      <c r="O49" s="38">
        <v>0.45</v>
      </c>
    </row>
    <row r="50" spans="1:15">
      <c r="A50" s="70" t="s">
        <v>177</v>
      </c>
      <c r="B50" s="71">
        <v>260</v>
      </c>
      <c r="C50" s="20">
        <v>200</v>
      </c>
      <c r="D50" s="21">
        <v>11</v>
      </c>
      <c r="E50" s="21">
        <v>15</v>
      </c>
      <c r="F50" s="21">
        <v>50.5</v>
      </c>
      <c r="G50" s="21">
        <v>381</v>
      </c>
      <c r="H50" s="37">
        <v>0.23</v>
      </c>
      <c r="I50" s="37">
        <v>31.5</v>
      </c>
      <c r="J50" s="37">
        <v>31.5</v>
      </c>
      <c r="K50" s="37"/>
      <c r="L50" s="37">
        <v>21.96</v>
      </c>
      <c r="M50" s="37">
        <v>119.59</v>
      </c>
      <c r="N50" s="37">
        <v>43.99</v>
      </c>
      <c r="O50" s="38">
        <v>1.73</v>
      </c>
    </row>
    <row r="51" spans="1:15" s="2" customFormat="1">
      <c r="A51" s="11" t="s">
        <v>84</v>
      </c>
      <c r="B51" s="59"/>
      <c r="C51" s="20"/>
      <c r="D51" s="24">
        <f t="shared" ref="D51:O51" si="7">SUM(D45:D50)</f>
        <v>16.064999999999998</v>
      </c>
      <c r="E51" s="24">
        <f t="shared" si="7"/>
        <v>24.3</v>
      </c>
      <c r="F51" s="24">
        <f t="shared" si="7"/>
        <v>128.78</v>
      </c>
      <c r="G51" s="24">
        <f t="shared" si="7"/>
        <v>754.68</v>
      </c>
      <c r="H51" s="24">
        <f t="shared" si="7"/>
        <v>0.47</v>
      </c>
      <c r="I51" s="24">
        <f t="shared" si="7"/>
        <v>83.25</v>
      </c>
      <c r="J51" s="24">
        <f t="shared" si="7"/>
        <v>31.5</v>
      </c>
      <c r="K51" s="24">
        <f t="shared" si="7"/>
        <v>0</v>
      </c>
      <c r="L51" s="24">
        <f t="shared" si="7"/>
        <v>120.99000000000001</v>
      </c>
      <c r="M51" s="24">
        <f t="shared" si="7"/>
        <v>154.38999999999999</v>
      </c>
      <c r="N51" s="24">
        <f t="shared" si="7"/>
        <v>100.41</v>
      </c>
      <c r="O51" s="25">
        <f t="shared" si="7"/>
        <v>4.08</v>
      </c>
    </row>
    <row r="52" spans="1:15" s="2" customFormat="1" ht="15.75" customHeight="1" thickBot="1">
      <c r="A52" s="12" t="s">
        <v>98</v>
      </c>
      <c r="B52" s="60"/>
      <c r="C52" s="40"/>
      <c r="D52" s="26">
        <f t="shared" ref="D52:O52" si="8">D51+D43</f>
        <v>23.964999999999996</v>
      </c>
      <c r="E52" s="26">
        <f t="shared" si="8"/>
        <v>35.89</v>
      </c>
      <c r="F52" s="26">
        <f t="shared" si="8"/>
        <v>198.88</v>
      </c>
      <c r="G52" s="26">
        <f t="shared" si="8"/>
        <v>1167.8899999999999</v>
      </c>
      <c r="H52" s="26">
        <f t="shared" si="8"/>
        <v>0.69</v>
      </c>
      <c r="I52" s="26">
        <f t="shared" si="8"/>
        <v>89.42</v>
      </c>
      <c r="J52" s="26">
        <f t="shared" si="8"/>
        <v>31.79</v>
      </c>
      <c r="K52" s="26">
        <f t="shared" si="8"/>
        <v>0</v>
      </c>
      <c r="L52" s="26">
        <f t="shared" si="8"/>
        <v>534.89</v>
      </c>
      <c r="M52" s="26">
        <f t="shared" si="8"/>
        <v>339.19</v>
      </c>
      <c r="N52" s="26">
        <f t="shared" si="8"/>
        <v>142.87</v>
      </c>
      <c r="O52" s="27">
        <f t="shared" si="8"/>
        <v>7.91</v>
      </c>
    </row>
    <row r="53" spans="1:15" ht="23.25" customHeight="1">
      <c r="A53" s="8" t="s">
        <v>116</v>
      </c>
      <c r="B53" s="56"/>
      <c r="C53" s="82" t="s">
        <v>73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4"/>
    </row>
    <row r="54" spans="1:15">
      <c r="A54" s="70" t="s">
        <v>201</v>
      </c>
      <c r="B54" s="71">
        <v>1</v>
      </c>
      <c r="C54" s="20" t="s">
        <v>193</v>
      </c>
      <c r="D54" s="21">
        <v>2.0299999999999998</v>
      </c>
      <c r="E54" s="21">
        <v>8.6</v>
      </c>
      <c r="F54" s="21">
        <v>0.44</v>
      </c>
      <c r="G54" s="21">
        <v>129.1</v>
      </c>
      <c r="H54" s="37">
        <v>0.05</v>
      </c>
      <c r="I54" s="37">
        <v>0</v>
      </c>
      <c r="J54" s="37">
        <v>0.05</v>
      </c>
      <c r="K54" s="37">
        <v>0</v>
      </c>
      <c r="L54" s="37">
        <v>52.2</v>
      </c>
      <c r="M54" s="37">
        <v>0</v>
      </c>
      <c r="N54" s="37">
        <v>8.9</v>
      </c>
      <c r="O54" s="38">
        <v>0.65</v>
      </c>
    </row>
    <row r="55" spans="1:15" ht="22.5">
      <c r="A55" s="70" t="s">
        <v>226</v>
      </c>
      <c r="B55" s="71">
        <v>93</v>
      </c>
      <c r="C55" s="20">
        <v>200</v>
      </c>
      <c r="D55" s="21">
        <v>6.05</v>
      </c>
      <c r="E55" s="21">
        <v>5.6</v>
      </c>
      <c r="F55" s="21">
        <v>18.25</v>
      </c>
      <c r="G55" s="21">
        <v>147.6</v>
      </c>
      <c r="H55" s="37">
        <v>0.06</v>
      </c>
      <c r="I55" s="37">
        <v>0.65</v>
      </c>
      <c r="J55" s="37">
        <v>0.04</v>
      </c>
      <c r="K55" s="37">
        <v>0</v>
      </c>
      <c r="L55" s="37">
        <v>126.8</v>
      </c>
      <c r="M55" s="37">
        <v>152</v>
      </c>
      <c r="N55" s="37">
        <v>24.6</v>
      </c>
      <c r="O55" s="38">
        <v>0.25</v>
      </c>
    </row>
    <row r="56" spans="1:15" ht="21.6" customHeight="1">
      <c r="A56" s="70" t="s">
        <v>97</v>
      </c>
      <c r="B56" s="71" t="s">
        <v>199</v>
      </c>
      <c r="C56" s="20">
        <v>40</v>
      </c>
      <c r="D56" s="21">
        <v>2.4</v>
      </c>
      <c r="E56" s="21">
        <v>0.8</v>
      </c>
      <c r="F56" s="21">
        <v>16.7</v>
      </c>
      <c r="G56" s="21">
        <v>85.7</v>
      </c>
      <c r="H56" s="36">
        <v>0.13</v>
      </c>
      <c r="I56" s="37">
        <v>0</v>
      </c>
      <c r="J56" s="37">
        <v>0</v>
      </c>
      <c r="K56" s="37" t="s">
        <v>125</v>
      </c>
      <c r="L56" s="37">
        <v>0.01</v>
      </c>
      <c r="M56" s="37">
        <v>34.799999999999997</v>
      </c>
      <c r="N56" s="37">
        <v>13.2</v>
      </c>
      <c r="O56" s="38">
        <v>0.34</v>
      </c>
    </row>
    <row r="57" spans="1:15" ht="16.899999999999999" customHeight="1">
      <c r="A57" s="70" t="s">
        <v>224</v>
      </c>
      <c r="B57" s="71">
        <v>338</v>
      </c>
      <c r="C57" s="20">
        <v>120</v>
      </c>
      <c r="D57" s="21">
        <v>0.6</v>
      </c>
      <c r="E57" s="21">
        <v>0.6</v>
      </c>
      <c r="F57" s="21">
        <v>14.64</v>
      </c>
      <c r="G57" s="21">
        <v>66.34</v>
      </c>
      <c r="H57" s="36">
        <v>0.06</v>
      </c>
      <c r="I57" s="37">
        <v>10</v>
      </c>
      <c r="J57" s="37">
        <v>0</v>
      </c>
      <c r="K57" s="37"/>
      <c r="L57" s="37">
        <v>16</v>
      </c>
      <c r="M57" s="37">
        <v>11</v>
      </c>
      <c r="N57" s="37">
        <v>8</v>
      </c>
      <c r="O57" s="38">
        <v>2.2000000000000002</v>
      </c>
    </row>
    <row r="58" spans="1:15">
      <c r="A58" s="70" t="s">
        <v>241</v>
      </c>
      <c r="B58" s="71">
        <v>693</v>
      </c>
      <c r="C58" s="20">
        <v>200</v>
      </c>
      <c r="D58" s="21">
        <v>4.62</v>
      </c>
      <c r="E58" s="21">
        <v>4.0199999999999996</v>
      </c>
      <c r="F58" s="21">
        <v>43.8</v>
      </c>
      <c r="G58" s="21">
        <v>177.56</v>
      </c>
      <c r="H58" s="37">
        <v>0.05</v>
      </c>
      <c r="I58" s="37">
        <v>2.06</v>
      </c>
      <c r="J58" s="37">
        <v>0.01</v>
      </c>
      <c r="K58" s="37">
        <v>0</v>
      </c>
      <c r="L58" s="37">
        <v>158.69999999999999</v>
      </c>
      <c r="M58" s="37">
        <v>126.2</v>
      </c>
      <c r="N58" s="37">
        <v>15.2</v>
      </c>
      <c r="O58" s="38">
        <v>0.67</v>
      </c>
    </row>
    <row r="59" spans="1:15" ht="15" customHeight="1" thickBot="1">
      <c r="A59" s="11" t="s">
        <v>84</v>
      </c>
      <c r="B59" s="59"/>
      <c r="C59" s="20"/>
      <c r="D59" s="24">
        <f>SUM(D54:D58)</f>
        <v>15.7</v>
      </c>
      <c r="E59" s="24">
        <f t="shared" ref="E59:O59" si="9">SUM(E54:E58)</f>
        <v>19.619999999999997</v>
      </c>
      <c r="F59" s="24">
        <f t="shared" si="9"/>
        <v>93.83</v>
      </c>
      <c r="G59" s="24">
        <f t="shared" si="9"/>
        <v>606.29999999999995</v>
      </c>
      <c r="H59" s="24">
        <f t="shared" si="9"/>
        <v>0.35</v>
      </c>
      <c r="I59" s="24">
        <f t="shared" si="9"/>
        <v>12.71</v>
      </c>
      <c r="J59" s="24">
        <f t="shared" si="9"/>
        <v>9.9999999999999992E-2</v>
      </c>
      <c r="K59" s="24">
        <f t="shared" si="9"/>
        <v>0</v>
      </c>
      <c r="L59" s="24">
        <f t="shared" si="9"/>
        <v>353.71</v>
      </c>
      <c r="M59" s="24">
        <f t="shared" si="9"/>
        <v>324</v>
      </c>
      <c r="N59" s="24">
        <f t="shared" si="9"/>
        <v>69.900000000000006</v>
      </c>
      <c r="O59" s="25">
        <f t="shared" si="9"/>
        <v>4.1100000000000003</v>
      </c>
    </row>
    <row r="60" spans="1:15" ht="15.75">
      <c r="A60" s="8"/>
      <c r="B60" s="56"/>
      <c r="C60" s="82" t="s">
        <v>96</v>
      </c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4"/>
    </row>
    <row r="61" spans="1:15" ht="27.75" customHeight="1">
      <c r="A61" s="70" t="s">
        <v>242</v>
      </c>
      <c r="B61" s="71">
        <v>94</v>
      </c>
      <c r="C61" s="20">
        <v>250</v>
      </c>
      <c r="D61" s="21">
        <v>8</v>
      </c>
      <c r="E61" s="21">
        <v>7.3</v>
      </c>
      <c r="F61" s="21">
        <v>20.3</v>
      </c>
      <c r="G61" s="21">
        <v>178.9</v>
      </c>
      <c r="H61" s="37">
        <v>0.1</v>
      </c>
      <c r="I61" s="37">
        <v>7.82</v>
      </c>
      <c r="J61" s="37">
        <v>0.02</v>
      </c>
      <c r="K61" s="37">
        <v>0</v>
      </c>
      <c r="L61" s="37">
        <v>23.7</v>
      </c>
      <c r="M61" s="37">
        <v>161.4</v>
      </c>
      <c r="N61" s="37">
        <v>25.9</v>
      </c>
      <c r="O61" s="38">
        <v>0.12</v>
      </c>
    </row>
    <row r="62" spans="1:15" ht="12.75" customHeight="1">
      <c r="A62" s="70" t="s">
        <v>148</v>
      </c>
      <c r="B62" s="71">
        <v>437</v>
      </c>
      <c r="C62" s="20">
        <v>100</v>
      </c>
      <c r="D62" s="21">
        <v>6.03</v>
      </c>
      <c r="E62" s="21">
        <v>12.54</v>
      </c>
      <c r="F62" s="21">
        <v>4.62</v>
      </c>
      <c r="G62" s="21">
        <v>125</v>
      </c>
      <c r="H62" s="37">
        <v>0.05</v>
      </c>
      <c r="I62" s="37">
        <v>0.42</v>
      </c>
      <c r="J62" s="37">
        <v>0.05</v>
      </c>
      <c r="K62" s="37">
        <v>0</v>
      </c>
      <c r="L62" s="37">
        <v>7.82</v>
      </c>
      <c r="M62" s="37">
        <v>179</v>
      </c>
      <c r="N62" s="37">
        <v>37.799999999999997</v>
      </c>
      <c r="O62" s="38">
        <v>1.93</v>
      </c>
    </row>
    <row r="63" spans="1:15" ht="13.5" customHeight="1">
      <c r="A63" s="70" t="s">
        <v>204</v>
      </c>
      <c r="B63" s="71">
        <v>171</v>
      </c>
      <c r="C63" s="20">
        <v>150</v>
      </c>
      <c r="D63" s="21">
        <v>4.0999999999999996</v>
      </c>
      <c r="E63" s="21">
        <v>8.6999999999999993</v>
      </c>
      <c r="F63" s="21">
        <v>42.7</v>
      </c>
      <c r="G63" s="21">
        <v>265.5</v>
      </c>
      <c r="H63" s="37">
        <v>0.01</v>
      </c>
      <c r="I63" s="37">
        <v>0</v>
      </c>
      <c r="J63" s="37">
        <v>0.02</v>
      </c>
      <c r="K63" s="37">
        <v>0</v>
      </c>
      <c r="L63" s="37">
        <v>5.13</v>
      </c>
      <c r="M63" s="37">
        <v>150</v>
      </c>
      <c r="N63" s="37">
        <v>24.7</v>
      </c>
      <c r="O63" s="38">
        <v>0.33</v>
      </c>
    </row>
    <row r="64" spans="1:15">
      <c r="A64" s="70" t="s">
        <v>202</v>
      </c>
      <c r="B64" s="71" t="s">
        <v>203</v>
      </c>
      <c r="C64" s="20">
        <v>40</v>
      </c>
      <c r="D64" s="21">
        <v>2.6</v>
      </c>
      <c r="E64" s="21">
        <v>0.48</v>
      </c>
      <c r="F64" s="21">
        <v>1.05</v>
      </c>
      <c r="G64" s="21">
        <v>72.400000000000006</v>
      </c>
      <c r="H64" s="37">
        <v>7.0000000000000007E-2</v>
      </c>
      <c r="I64" s="37">
        <v>0</v>
      </c>
      <c r="J64" s="37">
        <v>0</v>
      </c>
      <c r="K64" s="37">
        <v>0</v>
      </c>
      <c r="L64" s="37">
        <v>14</v>
      </c>
      <c r="M64" s="37">
        <v>67.2</v>
      </c>
      <c r="N64" s="37">
        <v>10</v>
      </c>
      <c r="O64" s="38">
        <v>0.31</v>
      </c>
    </row>
    <row r="65" spans="1:15">
      <c r="A65" s="70" t="s">
        <v>224</v>
      </c>
      <c r="B65" s="71">
        <v>338</v>
      </c>
      <c r="C65" s="20">
        <v>120</v>
      </c>
      <c r="D65" s="21">
        <v>0.6</v>
      </c>
      <c r="E65" s="21">
        <v>0.6</v>
      </c>
      <c r="F65" s="21">
        <v>14.64</v>
      </c>
      <c r="G65" s="21">
        <v>66.34</v>
      </c>
      <c r="H65" s="37">
        <v>0.06</v>
      </c>
      <c r="I65" s="37">
        <v>10</v>
      </c>
      <c r="J65" s="37">
        <v>0</v>
      </c>
      <c r="K65" s="37">
        <v>0</v>
      </c>
      <c r="L65" s="37">
        <v>32</v>
      </c>
      <c r="M65" s="37">
        <v>22</v>
      </c>
      <c r="N65" s="37">
        <v>18</v>
      </c>
      <c r="O65" s="38">
        <v>0.6</v>
      </c>
    </row>
    <row r="66" spans="1:15">
      <c r="A66" s="13" t="s">
        <v>236</v>
      </c>
      <c r="B66" s="71">
        <v>308</v>
      </c>
      <c r="C66" s="20">
        <v>60</v>
      </c>
      <c r="D66" s="21">
        <v>0.12</v>
      </c>
      <c r="E66" s="21">
        <v>2.7</v>
      </c>
      <c r="F66" s="21">
        <v>14.7</v>
      </c>
      <c r="G66" s="21">
        <v>10.4</v>
      </c>
      <c r="H66" s="36">
        <v>0.03</v>
      </c>
      <c r="I66" s="37">
        <v>8.75</v>
      </c>
      <c r="J66" s="37"/>
      <c r="K66" s="37"/>
      <c r="L66" s="37">
        <v>7</v>
      </c>
      <c r="M66" s="37">
        <v>0</v>
      </c>
      <c r="N66" s="37">
        <v>10</v>
      </c>
      <c r="O66" s="38">
        <v>0.45</v>
      </c>
    </row>
    <row r="67" spans="1:15" ht="19.149999999999999" customHeight="1">
      <c r="A67" s="13" t="s">
        <v>194</v>
      </c>
      <c r="B67" s="71">
        <v>389</v>
      </c>
      <c r="C67" s="20">
        <v>200</v>
      </c>
      <c r="D67" s="21">
        <v>1</v>
      </c>
      <c r="E67" s="21">
        <v>0</v>
      </c>
      <c r="F67" s="21">
        <v>20.2</v>
      </c>
      <c r="G67" s="21">
        <v>84.8</v>
      </c>
      <c r="H67" s="36">
        <v>0.02</v>
      </c>
      <c r="I67" s="37">
        <v>4</v>
      </c>
      <c r="J67" s="37"/>
      <c r="K67" s="37">
        <v>0</v>
      </c>
      <c r="L67" s="37">
        <v>14</v>
      </c>
      <c r="M67" s="37">
        <v>0</v>
      </c>
      <c r="N67" s="37">
        <v>8</v>
      </c>
      <c r="O67" s="38">
        <v>2.8</v>
      </c>
    </row>
    <row r="68" spans="1:15" ht="16.149999999999999" customHeight="1">
      <c r="A68" s="70" t="s">
        <v>97</v>
      </c>
      <c r="B68" s="71" t="s">
        <v>199</v>
      </c>
      <c r="C68" s="20">
        <v>40</v>
      </c>
      <c r="D68" s="21">
        <v>2.4</v>
      </c>
      <c r="E68" s="21">
        <v>0.8</v>
      </c>
      <c r="F68" s="21">
        <v>16.7</v>
      </c>
      <c r="G68" s="21">
        <v>85.7</v>
      </c>
      <c r="H68" s="36">
        <v>0.13</v>
      </c>
      <c r="I68" s="37">
        <v>0</v>
      </c>
      <c r="J68" s="37">
        <v>0</v>
      </c>
      <c r="K68" s="37" t="s">
        <v>125</v>
      </c>
      <c r="L68" s="37">
        <v>0.01</v>
      </c>
      <c r="M68" s="37">
        <v>34.799999999999997</v>
      </c>
      <c r="N68" s="37">
        <v>13.2</v>
      </c>
      <c r="O68" s="38">
        <v>0.34</v>
      </c>
    </row>
    <row r="69" spans="1:15" s="2" customFormat="1">
      <c r="A69" s="11" t="s">
        <v>84</v>
      </c>
      <c r="B69" s="59"/>
      <c r="C69" s="20"/>
      <c r="D69" s="24">
        <f>SUM(D61:D68)</f>
        <v>24.850000000000005</v>
      </c>
      <c r="E69" s="24">
        <f t="shared" ref="E69:O69" si="10">SUM(E61:E68)</f>
        <v>33.119999999999997</v>
      </c>
      <c r="F69" s="24">
        <f t="shared" si="10"/>
        <v>134.91</v>
      </c>
      <c r="G69" s="24">
        <f t="shared" si="10"/>
        <v>889.04</v>
      </c>
      <c r="H69" s="24">
        <f t="shared" si="10"/>
        <v>0.47000000000000008</v>
      </c>
      <c r="I69" s="24">
        <f t="shared" si="10"/>
        <v>30.990000000000002</v>
      </c>
      <c r="J69" s="24">
        <f t="shared" si="10"/>
        <v>9.0000000000000011E-2</v>
      </c>
      <c r="K69" s="24">
        <f t="shared" si="10"/>
        <v>0</v>
      </c>
      <c r="L69" s="24">
        <f t="shared" si="10"/>
        <v>103.66000000000001</v>
      </c>
      <c r="M69" s="24">
        <f t="shared" si="10"/>
        <v>614.4</v>
      </c>
      <c r="N69" s="24">
        <f t="shared" si="10"/>
        <v>147.59999999999997</v>
      </c>
      <c r="O69" s="25">
        <f t="shared" si="10"/>
        <v>6.88</v>
      </c>
    </row>
    <row r="70" spans="1:15" s="2" customFormat="1" ht="17.25" customHeight="1" thickBot="1">
      <c r="A70" s="12" t="s">
        <v>98</v>
      </c>
      <c r="B70" s="60"/>
      <c r="C70" s="40"/>
      <c r="D70" s="26">
        <f>D69+D59</f>
        <v>40.550000000000004</v>
      </c>
      <c r="E70" s="26">
        <f t="shared" ref="E70:O70" si="11">E69+E59</f>
        <v>52.739999999999995</v>
      </c>
      <c r="F70" s="26">
        <f t="shared" si="11"/>
        <v>228.74</v>
      </c>
      <c r="G70" s="26">
        <f t="shared" si="11"/>
        <v>1495.34</v>
      </c>
      <c r="H70" s="26">
        <f t="shared" si="11"/>
        <v>0.82000000000000006</v>
      </c>
      <c r="I70" s="26">
        <f t="shared" si="11"/>
        <v>43.7</v>
      </c>
      <c r="J70" s="26">
        <f t="shared" si="11"/>
        <v>0.19</v>
      </c>
      <c r="K70" s="26">
        <f t="shared" si="11"/>
        <v>0</v>
      </c>
      <c r="L70" s="26">
        <f t="shared" si="11"/>
        <v>457.37</v>
      </c>
      <c r="M70" s="26">
        <f t="shared" si="11"/>
        <v>938.4</v>
      </c>
      <c r="N70" s="26">
        <f t="shared" si="11"/>
        <v>217.49999999999997</v>
      </c>
      <c r="O70" s="27">
        <f t="shared" si="11"/>
        <v>10.99</v>
      </c>
    </row>
    <row r="71" spans="1:15" ht="18" customHeight="1">
      <c r="A71" s="8" t="s">
        <v>115</v>
      </c>
      <c r="B71" s="56"/>
      <c r="C71" s="82" t="s">
        <v>73</v>
      </c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4"/>
    </row>
    <row r="72" spans="1:15" ht="13.5" customHeight="1">
      <c r="A72" s="70" t="s">
        <v>243</v>
      </c>
      <c r="B72" s="71">
        <v>173</v>
      </c>
      <c r="C72" s="20">
        <v>150</v>
      </c>
      <c r="D72" s="21">
        <v>7.3</v>
      </c>
      <c r="E72" s="73">
        <v>10.7</v>
      </c>
      <c r="F72" s="73">
        <v>35</v>
      </c>
      <c r="G72" s="73">
        <v>265</v>
      </c>
      <c r="H72" s="37">
        <v>0.11</v>
      </c>
      <c r="I72" s="37">
        <v>0</v>
      </c>
      <c r="J72" s="37">
        <v>0.02</v>
      </c>
      <c r="K72" s="37">
        <v>0</v>
      </c>
      <c r="L72" s="37">
        <v>1.22</v>
      </c>
      <c r="M72" s="37">
        <v>162</v>
      </c>
      <c r="N72" s="37">
        <v>0.03</v>
      </c>
      <c r="O72" s="38">
        <v>2.4300000000000002</v>
      </c>
    </row>
    <row r="73" spans="1:15" ht="17.45" customHeight="1">
      <c r="A73" s="70" t="s">
        <v>97</v>
      </c>
      <c r="B73" s="71" t="s">
        <v>199</v>
      </c>
      <c r="C73" s="20">
        <v>40</v>
      </c>
      <c r="D73" s="21">
        <v>2.4</v>
      </c>
      <c r="E73" s="21">
        <v>0.8</v>
      </c>
      <c r="F73" s="21">
        <v>16.7</v>
      </c>
      <c r="G73" s="21">
        <v>85.7</v>
      </c>
      <c r="H73" s="36">
        <v>0.13</v>
      </c>
      <c r="I73" s="37">
        <v>0</v>
      </c>
      <c r="J73" s="37">
        <v>0</v>
      </c>
      <c r="K73" s="37">
        <v>0</v>
      </c>
      <c r="L73" s="37">
        <v>0.01</v>
      </c>
      <c r="M73" s="37">
        <v>34.799999999999997</v>
      </c>
      <c r="N73" s="37">
        <v>13.2</v>
      </c>
      <c r="O73" s="38">
        <v>0.34</v>
      </c>
    </row>
    <row r="74" spans="1:15" ht="11.25" customHeight="1">
      <c r="A74" s="70" t="s">
        <v>206</v>
      </c>
      <c r="B74" s="71"/>
      <c r="C74" s="20">
        <v>100</v>
      </c>
      <c r="D74" s="21">
        <v>2.92</v>
      </c>
      <c r="E74" s="21">
        <v>10.72</v>
      </c>
      <c r="F74" s="21">
        <v>76.599999999999994</v>
      </c>
      <c r="G74" s="21">
        <v>414</v>
      </c>
      <c r="H74" s="36">
        <v>0.05</v>
      </c>
      <c r="I74" s="37">
        <v>0</v>
      </c>
      <c r="J74" s="37">
        <v>0</v>
      </c>
      <c r="K74" s="37">
        <v>0</v>
      </c>
      <c r="L74" s="37">
        <v>199</v>
      </c>
      <c r="M74" s="37">
        <v>0</v>
      </c>
      <c r="N74" s="37">
        <v>0</v>
      </c>
      <c r="O74" s="38">
        <v>5</v>
      </c>
    </row>
    <row r="75" spans="1:15" ht="12" customHeight="1">
      <c r="A75" s="70" t="s">
        <v>244</v>
      </c>
      <c r="B75" s="71">
        <v>869</v>
      </c>
      <c r="C75" s="20">
        <v>200</v>
      </c>
      <c r="D75" s="21">
        <v>0.14000000000000001</v>
      </c>
      <c r="E75" s="21">
        <v>0.04</v>
      </c>
      <c r="F75" s="21">
        <v>27.5</v>
      </c>
      <c r="G75" s="21">
        <v>110.8</v>
      </c>
      <c r="H75" s="37">
        <v>1.2E-2</v>
      </c>
      <c r="I75" s="37">
        <v>2.4</v>
      </c>
      <c r="J75" s="37">
        <v>0</v>
      </c>
      <c r="K75" s="37">
        <v>0</v>
      </c>
      <c r="L75" s="37">
        <v>22.46</v>
      </c>
      <c r="M75" s="37">
        <v>0</v>
      </c>
      <c r="N75" s="37">
        <v>5.58</v>
      </c>
      <c r="O75" s="38">
        <v>0.19</v>
      </c>
    </row>
    <row r="76" spans="1:15" s="2" customFormat="1" ht="17.25" customHeight="1" thickBot="1">
      <c r="A76" s="11" t="s">
        <v>84</v>
      </c>
      <c r="B76" s="59"/>
      <c r="C76" s="20"/>
      <c r="D76" s="24">
        <f t="shared" ref="D76:O76" si="12">SUM(D72:D75)</f>
        <v>12.76</v>
      </c>
      <c r="E76" s="24">
        <f t="shared" si="12"/>
        <v>22.259999999999998</v>
      </c>
      <c r="F76" s="24">
        <f t="shared" si="12"/>
        <v>155.80000000000001</v>
      </c>
      <c r="G76" s="24">
        <f t="shared" si="12"/>
        <v>875.5</v>
      </c>
      <c r="H76" s="24">
        <f t="shared" si="12"/>
        <v>0.30199999999999999</v>
      </c>
      <c r="I76" s="24">
        <f t="shared" si="12"/>
        <v>2.4</v>
      </c>
      <c r="J76" s="24">
        <f t="shared" si="12"/>
        <v>0.02</v>
      </c>
      <c r="K76" s="24">
        <f t="shared" si="12"/>
        <v>0</v>
      </c>
      <c r="L76" s="24">
        <f t="shared" si="12"/>
        <v>222.69</v>
      </c>
      <c r="M76" s="24">
        <f t="shared" si="12"/>
        <v>196.8</v>
      </c>
      <c r="N76" s="24">
        <f t="shared" si="12"/>
        <v>18.809999999999999</v>
      </c>
      <c r="O76" s="25">
        <f t="shared" si="12"/>
        <v>7.96</v>
      </c>
    </row>
    <row r="77" spans="1:15" ht="15.75">
      <c r="A77" s="8"/>
      <c r="B77" s="56"/>
      <c r="C77" s="82" t="s">
        <v>96</v>
      </c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4"/>
    </row>
    <row r="78" spans="1:15" ht="22.5">
      <c r="A78" s="70" t="s">
        <v>231</v>
      </c>
      <c r="B78" s="71">
        <v>209</v>
      </c>
      <c r="C78" s="20" t="s">
        <v>198</v>
      </c>
      <c r="D78" s="21">
        <v>7.29</v>
      </c>
      <c r="E78" s="21">
        <v>5.7</v>
      </c>
      <c r="F78" s="21">
        <v>16.989999999999998</v>
      </c>
      <c r="G78" s="21">
        <v>148.5</v>
      </c>
      <c r="H78" s="37">
        <v>0.15</v>
      </c>
      <c r="I78" s="37">
        <v>12.34</v>
      </c>
      <c r="J78" s="37">
        <v>4.95</v>
      </c>
      <c r="K78" s="37">
        <v>0</v>
      </c>
      <c r="L78" s="37">
        <v>31.9</v>
      </c>
      <c r="M78" s="37">
        <v>129.96</v>
      </c>
      <c r="N78" s="37">
        <v>40.01</v>
      </c>
      <c r="O78" s="38">
        <v>1.61</v>
      </c>
    </row>
    <row r="79" spans="1:15" ht="12.75" customHeight="1">
      <c r="A79" s="70" t="s">
        <v>245</v>
      </c>
      <c r="B79" s="71">
        <v>290</v>
      </c>
      <c r="C79" s="20">
        <v>115</v>
      </c>
      <c r="D79" s="21">
        <v>13.3</v>
      </c>
      <c r="E79" s="21">
        <v>11.12</v>
      </c>
      <c r="F79" s="21">
        <v>15.77</v>
      </c>
      <c r="G79" s="21">
        <v>245.7</v>
      </c>
      <c r="H79" s="37">
        <v>0.09</v>
      </c>
      <c r="I79" s="37">
        <v>9.69</v>
      </c>
      <c r="J79" s="37">
        <v>0.04</v>
      </c>
      <c r="K79" s="37">
        <v>0</v>
      </c>
      <c r="L79" s="37">
        <v>24.44</v>
      </c>
      <c r="M79" s="37">
        <v>283.10000000000002</v>
      </c>
      <c r="N79" s="37">
        <v>20.5</v>
      </c>
      <c r="O79" s="38">
        <v>1.21</v>
      </c>
    </row>
    <row r="80" spans="1:15" ht="11.25" customHeight="1">
      <c r="A80" s="70" t="s">
        <v>194</v>
      </c>
      <c r="B80" s="71">
        <v>389</v>
      </c>
      <c r="C80" s="20">
        <v>200</v>
      </c>
      <c r="D80" s="21">
        <v>1</v>
      </c>
      <c r="E80" s="21">
        <v>0</v>
      </c>
      <c r="F80" s="21">
        <v>20.2</v>
      </c>
      <c r="G80" s="21">
        <v>84.8</v>
      </c>
      <c r="H80" s="36">
        <v>0.02</v>
      </c>
      <c r="I80" s="37">
        <v>4</v>
      </c>
      <c r="J80" s="37">
        <v>0</v>
      </c>
      <c r="K80" s="37">
        <v>0</v>
      </c>
      <c r="L80" s="37">
        <v>14</v>
      </c>
      <c r="M80" s="37">
        <v>0</v>
      </c>
      <c r="N80" s="37">
        <v>8</v>
      </c>
      <c r="O80" s="38">
        <v>2.8</v>
      </c>
    </row>
    <row r="81" spans="1:15" ht="20.45" customHeight="1">
      <c r="A81" s="70" t="s">
        <v>97</v>
      </c>
      <c r="B81" s="71" t="s">
        <v>199</v>
      </c>
      <c r="C81" s="20">
        <v>40</v>
      </c>
      <c r="D81" s="21">
        <v>2.4</v>
      </c>
      <c r="E81" s="21">
        <v>0.8</v>
      </c>
      <c r="F81" s="21">
        <v>16.7</v>
      </c>
      <c r="G81" s="21">
        <v>85.7</v>
      </c>
      <c r="H81" s="36">
        <v>0.13</v>
      </c>
      <c r="I81" s="37">
        <v>0</v>
      </c>
      <c r="J81" s="37">
        <v>0</v>
      </c>
      <c r="K81" s="37">
        <v>0</v>
      </c>
      <c r="L81" s="37">
        <v>0.01</v>
      </c>
      <c r="M81" s="37">
        <v>34.799999999999997</v>
      </c>
      <c r="N81" s="37">
        <v>13.2</v>
      </c>
      <c r="O81" s="38">
        <v>0.34</v>
      </c>
    </row>
    <row r="82" spans="1:15" ht="20.45" customHeight="1">
      <c r="A82" s="70" t="s">
        <v>211</v>
      </c>
      <c r="B82" s="71">
        <v>694</v>
      </c>
      <c r="C82" s="20">
        <v>150</v>
      </c>
      <c r="D82" s="21">
        <v>3.06</v>
      </c>
      <c r="E82" s="21">
        <v>4.8</v>
      </c>
      <c r="F82" s="21">
        <v>20.45</v>
      </c>
      <c r="G82" s="21">
        <v>137.25</v>
      </c>
      <c r="H82" s="36">
        <v>0.14000000000000001</v>
      </c>
      <c r="I82" s="37">
        <v>18.170000000000002</v>
      </c>
      <c r="J82" s="37">
        <v>25.5</v>
      </c>
      <c r="K82" s="37">
        <v>0</v>
      </c>
      <c r="L82" s="37">
        <v>36.979999999999997</v>
      </c>
      <c r="M82" s="37">
        <v>86.6</v>
      </c>
      <c r="N82" s="37">
        <v>27.75</v>
      </c>
      <c r="O82" s="38">
        <v>1.01</v>
      </c>
    </row>
    <row r="83" spans="1:15" ht="24" customHeight="1">
      <c r="A83" s="70" t="s">
        <v>224</v>
      </c>
      <c r="B83" s="71">
        <v>847</v>
      </c>
      <c r="C83" s="20">
        <v>100</v>
      </c>
      <c r="D83" s="21">
        <v>0.8</v>
      </c>
      <c r="E83" s="21">
        <v>0.3</v>
      </c>
      <c r="F83" s="21">
        <v>57.5</v>
      </c>
      <c r="G83" s="21">
        <v>49</v>
      </c>
      <c r="H83" s="36">
        <v>0</v>
      </c>
      <c r="I83" s="37">
        <v>0</v>
      </c>
      <c r="J83" s="37">
        <v>0</v>
      </c>
      <c r="K83" s="37">
        <v>0</v>
      </c>
      <c r="L83" s="37">
        <v>0</v>
      </c>
      <c r="M83" s="37">
        <v>0</v>
      </c>
      <c r="N83" s="37">
        <v>0</v>
      </c>
      <c r="O83" s="38">
        <v>0</v>
      </c>
    </row>
    <row r="84" spans="1:15">
      <c r="A84" s="13" t="s">
        <v>236</v>
      </c>
      <c r="B84" s="71">
        <v>308</v>
      </c>
      <c r="C84" s="20">
        <v>60</v>
      </c>
      <c r="D84" s="21">
        <v>0.12</v>
      </c>
      <c r="E84" s="21">
        <v>2.7</v>
      </c>
      <c r="F84" s="21">
        <v>14.7</v>
      </c>
      <c r="G84" s="21">
        <v>10.4</v>
      </c>
      <c r="H84" s="36">
        <v>0.03</v>
      </c>
      <c r="I84" s="37">
        <v>8.75</v>
      </c>
      <c r="J84" s="37">
        <v>0</v>
      </c>
      <c r="K84" s="37">
        <v>0</v>
      </c>
      <c r="L84" s="37">
        <v>7</v>
      </c>
      <c r="M84" s="37">
        <v>0</v>
      </c>
      <c r="N84" s="37">
        <v>10</v>
      </c>
      <c r="O84" s="38">
        <v>0.45</v>
      </c>
    </row>
    <row r="85" spans="1:15" s="2" customFormat="1">
      <c r="A85" s="11" t="s">
        <v>84</v>
      </c>
      <c r="B85" s="59"/>
      <c r="C85" s="20"/>
      <c r="D85" s="24">
        <f>SUM(D78:D84)</f>
        <v>27.97</v>
      </c>
      <c r="E85" s="24">
        <f t="shared" ref="E85:O85" si="13">SUM(E78:E84)</f>
        <v>25.42</v>
      </c>
      <c r="F85" s="24">
        <f t="shared" si="13"/>
        <v>162.31</v>
      </c>
      <c r="G85" s="24">
        <f t="shared" si="13"/>
        <v>761.35</v>
      </c>
      <c r="H85" s="24">
        <f t="shared" si="13"/>
        <v>0.56000000000000005</v>
      </c>
      <c r="I85" s="24">
        <f t="shared" si="13"/>
        <v>52.95</v>
      </c>
      <c r="J85" s="24">
        <f t="shared" si="13"/>
        <v>30.490000000000002</v>
      </c>
      <c r="K85" s="24">
        <f t="shared" si="13"/>
        <v>0</v>
      </c>
      <c r="L85" s="24">
        <f t="shared" si="13"/>
        <v>114.33000000000001</v>
      </c>
      <c r="M85" s="24">
        <f t="shared" si="13"/>
        <v>534.46</v>
      </c>
      <c r="N85" s="24">
        <f t="shared" si="13"/>
        <v>119.46</v>
      </c>
      <c r="O85" s="25">
        <f t="shared" si="13"/>
        <v>7.42</v>
      </c>
    </row>
    <row r="86" spans="1:15" s="2" customFormat="1" ht="12.75" thickBot="1">
      <c r="A86" s="14" t="s">
        <v>98</v>
      </c>
      <c r="B86" s="63"/>
      <c r="C86" s="42"/>
      <c r="D86" s="30">
        <f>D76+D85</f>
        <v>40.729999999999997</v>
      </c>
      <c r="E86" s="30">
        <f t="shared" ref="E86:O86" si="14">E76+E85</f>
        <v>47.68</v>
      </c>
      <c r="F86" s="30">
        <f t="shared" si="14"/>
        <v>318.11</v>
      </c>
      <c r="G86" s="30">
        <f t="shared" si="14"/>
        <v>1636.85</v>
      </c>
      <c r="H86" s="30">
        <f t="shared" si="14"/>
        <v>0.8620000000000001</v>
      </c>
      <c r="I86" s="30">
        <f t="shared" si="14"/>
        <v>55.35</v>
      </c>
      <c r="J86" s="30">
        <f t="shared" si="14"/>
        <v>30.51</v>
      </c>
      <c r="K86" s="30">
        <f t="shared" si="14"/>
        <v>0</v>
      </c>
      <c r="L86" s="30">
        <f t="shared" si="14"/>
        <v>337.02</v>
      </c>
      <c r="M86" s="30">
        <f t="shared" si="14"/>
        <v>731.26</v>
      </c>
      <c r="N86" s="30">
        <f t="shared" si="14"/>
        <v>138.26999999999998</v>
      </c>
      <c r="O86" s="31">
        <f t="shared" si="14"/>
        <v>15.379999999999999</v>
      </c>
    </row>
    <row r="87" spans="1:15" ht="23.25" customHeight="1">
      <c r="A87" s="8" t="s">
        <v>114</v>
      </c>
      <c r="B87" s="56"/>
      <c r="C87" s="82" t="s">
        <v>73</v>
      </c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4"/>
    </row>
    <row r="88" spans="1:15" ht="17.45" customHeight="1">
      <c r="A88" s="70" t="s">
        <v>246</v>
      </c>
      <c r="B88" s="71">
        <v>177</v>
      </c>
      <c r="C88" s="20" t="s">
        <v>191</v>
      </c>
      <c r="D88" s="21">
        <v>10.44</v>
      </c>
      <c r="E88" s="21">
        <v>11.11</v>
      </c>
      <c r="F88" s="21">
        <v>41.3</v>
      </c>
      <c r="G88" s="21">
        <v>307</v>
      </c>
      <c r="H88" s="37">
        <v>0.26</v>
      </c>
      <c r="I88" s="37">
        <v>1.2</v>
      </c>
      <c r="J88" s="37">
        <v>81</v>
      </c>
      <c r="K88" s="37">
        <v>0</v>
      </c>
      <c r="L88" s="37">
        <v>158.6</v>
      </c>
      <c r="M88" s="37">
        <v>257.3</v>
      </c>
      <c r="N88" s="37">
        <v>86.7</v>
      </c>
      <c r="O88" s="38">
        <v>2.75</v>
      </c>
    </row>
    <row r="89" spans="1:15" ht="13.5" customHeight="1">
      <c r="A89" s="70" t="s">
        <v>172</v>
      </c>
      <c r="B89" s="71">
        <v>49</v>
      </c>
      <c r="C89" s="20">
        <v>50</v>
      </c>
      <c r="D89" s="20">
        <v>3.7</v>
      </c>
      <c r="E89" s="20">
        <v>6.5</v>
      </c>
      <c r="F89" s="20">
        <v>30.2</v>
      </c>
      <c r="G89" s="20">
        <v>194.2</v>
      </c>
      <c r="H89" s="37">
        <v>0.05</v>
      </c>
      <c r="I89" s="37">
        <v>0.03</v>
      </c>
      <c r="J89" s="37">
        <v>0.12</v>
      </c>
      <c r="K89" s="37">
        <v>0</v>
      </c>
      <c r="L89" s="37">
        <v>207.3</v>
      </c>
      <c r="M89" s="37">
        <v>67.8</v>
      </c>
      <c r="N89" s="37">
        <v>10.199999999999999</v>
      </c>
      <c r="O89" s="38">
        <v>1.05</v>
      </c>
    </row>
    <row r="90" spans="1:15" ht="12.75" customHeight="1">
      <c r="A90" s="70" t="s">
        <v>207</v>
      </c>
      <c r="B90" s="71">
        <v>692</v>
      </c>
      <c r="C90" s="20">
        <v>200</v>
      </c>
      <c r="D90" s="21">
        <v>2.2400000000000002</v>
      </c>
      <c r="E90" s="21">
        <v>2.1</v>
      </c>
      <c r="F90" s="21">
        <v>25.03</v>
      </c>
      <c r="G90" s="21">
        <v>118.8</v>
      </c>
      <c r="H90" s="37">
        <v>0.02</v>
      </c>
      <c r="I90" s="37">
        <v>0.45</v>
      </c>
      <c r="J90" s="37">
        <v>0.08</v>
      </c>
      <c r="K90" s="37">
        <v>0</v>
      </c>
      <c r="L90" s="37">
        <v>69.2</v>
      </c>
      <c r="M90" s="37">
        <v>168</v>
      </c>
      <c r="N90" s="37">
        <v>6</v>
      </c>
      <c r="O90" s="38">
        <v>0.35</v>
      </c>
    </row>
    <row r="91" spans="1:15" s="2" customFormat="1" ht="12.75" thickBot="1">
      <c r="A91" s="11" t="s">
        <v>84</v>
      </c>
      <c r="B91" s="59"/>
      <c r="C91" s="20"/>
      <c r="D91" s="24">
        <f t="shared" ref="D91:O91" si="15">SUM(D88:D90)</f>
        <v>16.380000000000003</v>
      </c>
      <c r="E91" s="24">
        <f t="shared" si="15"/>
        <v>19.71</v>
      </c>
      <c r="F91" s="24">
        <f t="shared" si="15"/>
        <v>96.53</v>
      </c>
      <c r="G91" s="24">
        <f t="shared" si="15"/>
        <v>620</v>
      </c>
      <c r="H91" s="24">
        <f t="shared" si="15"/>
        <v>0.33</v>
      </c>
      <c r="I91" s="24">
        <f t="shared" si="15"/>
        <v>1.68</v>
      </c>
      <c r="J91" s="24">
        <f t="shared" si="15"/>
        <v>81.2</v>
      </c>
      <c r="K91" s="24">
        <f t="shared" si="15"/>
        <v>0</v>
      </c>
      <c r="L91" s="24">
        <f t="shared" si="15"/>
        <v>435.09999999999997</v>
      </c>
      <c r="M91" s="24">
        <f t="shared" si="15"/>
        <v>493.1</v>
      </c>
      <c r="N91" s="24">
        <f t="shared" si="15"/>
        <v>102.9</v>
      </c>
      <c r="O91" s="25">
        <f t="shared" si="15"/>
        <v>4.1499999999999995</v>
      </c>
    </row>
    <row r="92" spans="1:15" ht="15.75">
      <c r="A92" s="8"/>
      <c r="B92" s="56"/>
      <c r="C92" s="82" t="s">
        <v>96</v>
      </c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4"/>
    </row>
    <row r="93" spans="1:15" ht="16.149999999999999" customHeight="1">
      <c r="A93" s="70" t="s">
        <v>247</v>
      </c>
      <c r="B93" s="71">
        <v>81</v>
      </c>
      <c r="C93" s="20">
        <v>200</v>
      </c>
      <c r="D93" s="20">
        <v>10</v>
      </c>
      <c r="E93" s="20">
        <v>9.6999999999999993</v>
      </c>
      <c r="F93" s="20">
        <v>13.7</v>
      </c>
      <c r="G93" s="20">
        <v>182.1</v>
      </c>
      <c r="H93" s="36">
        <v>0.12</v>
      </c>
      <c r="I93" s="36">
        <v>11.3</v>
      </c>
      <c r="J93" s="36">
        <v>0.14000000000000001</v>
      </c>
      <c r="K93" s="36">
        <v>0</v>
      </c>
      <c r="L93" s="36">
        <v>52.6</v>
      </c>
      <c r="M93" s="36">
        <v>115.8</v>
      </c>
      <c r="N93" s="36">
        <v>38.840000000000003</v>
      </c>
      <c r="O93" s="41">
        <v>1.34</v>
      </c>
    </row>
    <row r="94" spans="1:15" ht="13.5" customHeight="1">
      <c r="A94" s="70" t="s">
        <v>208</v>
      </c>
      <c r="B94" s="71">
        <v>199</v>
      </c>
      <c r="C94" s="20">
        <v>105</v>
      </c>
      <c r="D94" s="20">
        <v>9.09</v>
      </c>
      <c r="E94" s="20">
        <v>4.57</v>
      </c>
      <c r="F94" s="20">
        <v>23.35</v>
      </c>
      <c r="G94" s="20">
        <v>170</v>
      </c>
      <c r="H94" s="36">
        <v>0.33</v>
      </c>
      <c r="I94" s="36">
        <v>0</v>
      </c>
      <c r="J94" s="36">
        <v>0</v>
      </c>
      <c r="K94" s="36">
        <v>0</v>
      </c>
      <c r="L94" s="36">
        <v>63.14</v>
      </c>
      <c r="M94" s="36">
        <v>0</v>
      </c>
      <c r="N94" s="36">
        <v>41.13</v>
      </c>
      <c r="O94" s="41">
        <v>3.13</v>
      </c>
    </row>
    <row r="95" spans="1:15" ht="12.75" customHeight="1">
      <c r="A95" s="70" t="s">
        <v>248</v>
      </c>
      <c r="B95" s="71">
        <v>462</v>
      </c>
      <c r="C95" s="20">
        <v>100</v>
      </c>
      <c r="D95" s="20">
        <v>10.42</v>
      </c>
      <c r="E95" s="20">
        <v>15.23</v>
      </c>
      <c r="F95" s="20">
        <v>12.08</v>
      </c>
      <c r="G95" s="20">
        <v>201.6</v>
      </c>
      <c r="H95" s="36">
        <v>0.06</v>
      </c>
      <c r="I95" s="36">
        <v>0.85</v>
      </c>
      <c r="J95" s="36">
        <v>39</v>
      </c>
      <c r="K95" s="36">
        <v>0</v>
      </c>
      <c r="L95" s="36">
        <v>43.9</v>
      </c>
      <c r="M95" s="36">
        <v>106.7</v>
      </c>
      <c r="N95" s="36">
        <v>21.6</v>
      </c>
      <c r="O95" s="41">
        <v>0.96</v>
      </c>
    </row>
    <row r="96" spans="1:15" ht="11.25" customHeight="1">
      <c r="A96" s="70" t="s">
        <v>194</v>
      </c>
      <c r="B96" s="71">
        <v>389</v>
      </c>
      <c r="C96" s="20">
        <v>200</v>
      </c>
      <c r="D96" s="21">
        <v>1</v>
      </c>
      <c r="E96" s="21">
        <v>0</v>
      </c>
      <c r="F96" s="21">
        <v>20.2</v>
      </c>
      <c r="G96" s="21">
        <v>84.8</v>
      </c>
      <c r="H96" s="36">
        <v>0.02</v>
      </c>
      <c r="I96" s="37">
        <v>4</v>
      </c>
      <c r="J96" s="37">
        <v>0</v>
      </c>
      <c r="K96" s="37">
        <v>0</v>
      </c>
      <c r="L96" s="37">
        <v>14</v>
      </c>
      <c r="M96" s="37">
        <v>0</v>
      </c>
      <c r="N96" s="37">
        <v>8</v>
      </c>
      <c r="O96" s="38">
        <v>2.8</v>
      </c>
    </row>
    <row r="97" spans="1:15" ht="13.15" customHeight="1">
      <c r="A97" s="13" t="s">
        <v>236</v>
      </c>
      <c r="B97" s="71">
        <v>308</v>
      </c>
      <c r="C97" s="20">
        <v>60</v>
      </c>
      <c r="D97" s="21">
        <v>0.12</v>
      </c>
      <c r="E97" s="21">
        <v>2.7</v>
      </c>
      <c r="F97" s="21">
        <v>14.7</v>
      </c>
      <c r="G97" s="21">
        <v>10.4</v>
      </c>
      <c r="H97" s="36">
        <v>0.03</v>
      </c>
      <c r="I97" s="37">
        <v>8.75</v>
      </c>
      <c r="J97" s="37">
        <v>0</v>
      </c>
      <c r="K97" s="37">
        <v>0</v>
      </c>
      <c r="L97" s="37">
        <v>7</v>
      </c>
      <c r="M97" s="37">
        <v>0</v>
      </c>
      <c r="N97" s="37">
        <v>10</v>
      </c>
      <c r="O97" s="38">
        <v>0.45</v>
      </c>
    </row>
    <row r="98" spans="1:15" ht="17.45" customHeight="1">
      <c r="A98" s="70" t="s">
        <v>97</v>
      </c>
      <c r="B98" s="71" t="s">
        <v>199</v>
      </c>
      <c r="C98" s="20">
        <v>40</v>
      </c>
      <c r="D98" s="21">
        <v>2.4</v>
      </c>
      <c r="E98" s="21">
        <v>0.8</v>
      </c>
      <c r="F98" s="21">
        <v>16.7</v>
      </c>
      <c r="G98" s="21">
        <v>85.7</v>
      </c>
      <c r="H98" s="36">
        <v>0.13</v>
      </c>
      <c r="I98" s="37">
        <v>0</v>
      </c>
      <c r="J98" s="37">
        <v>0</v>
      </c>
      <c r="K98" s="37">
        <v>0</v>
      </c>
      <c r="L98" s="37">
        <v>0.01</v>
      </c>
      <c r="M98" s="37">
        <v>34.799999999999997</v>
      </c>
      <c r="N98" s="37">
        <v>13.2</v>
      </c>
      <c r="O98" s="38">
        <v>0.34</v>
      </c>
    </row>
    <row r="99" spans="1:15" ht="15.6" customHeight="1">
      <c r="A99" s="70" t="s">
        <v>224</v>
      </c>
      <c r="B99" s="71">
        <v>847</v>
      </c>
      <c r="C99" s="20">
        <v>100</v>
      </c>
      <c r="D99" s="21">
        <v>0.8</v>
      </c>
      <c r="E99" s="21">
        <v>0.3</v>
      </c>
      <c r="F99" s="21">
        <v>57.5</v>
      </c>
      <c r="G99" s="21">
        <v>49</v>
      </c>
      <c r="H99" s="36">
        <v>0</v>
      </c>
      <c r="I99" s="37">
        <v>20</v>
      </c>
      <c r="J99" s="37">
        <v>0</v>
      </c>
      <c r="K99" s="37">
        <v>0</v>
      </c>
      <c r="L99" s="37">
        <v>32</v>
      </c>
      <c r="M99" s="37">
        <v>22</v>
      </c>
      <c r="N99" s="37">
        <v>16</v>
      </c>
      <c r="O99" s="38">
        <v>4.4000000000000004</v>
      </c>
    </row>
    <row r="100" spans="1:15" s="2" customFormat="1" ht="12.75" customHeight="1">
      <c r="A100" s="11" t="s">
        <v>84</v>
      </c>
      <c r="B100" s="59"/>
      <c r="C100" s="20"/>
      <c r="D100" s="24">
        <f>SUM(D93:D99)</f>
        <v>33.83</v>
      </c>
      <c r="E100" s="24">
        <f t="shared" ref="E100:O100" si="16">SUM(E93:E99)</f>
        <v>33.299999999999997</v>
      </c>
      <c r="F100" s="24">
        <f t="shared" si="16"/>
        <v>158.23000000000002</v>
      </c>
      <c r="G100" s="24">
        <f t="shared" si="16"/>
        <v>783.6</v>
      </c>
      <c r="H100" s="24">
        <f t="shared" si="16"/>
        <v>0.69000000000000006</v>
      </c>
      <c r="I100" s="24">
        <f t="shared" si="16"/>
        <v>44.9</v>
      </c>
      <c r="J100" s="24">
        <f t="shared" si="16"/>
        <v>39.14</v>
      </c>
      <c r="K100" s="24">
        <f t="shared" si="16"/>
        <v>0</v>
      </c>
      <c r="L100" s="24">
        <f t="shared" si="16"/>
        <v>212.65</v>
      </c>
      <c r="M100" s="24">
        <f t="shared" si="16"/>
        <v>279.3</v>
      </c>
      <c r="N100" s="24">
        <f t="shared" si="16"/>
        <v>148.76999999999998</v>
      </c>
      <c r="O100" s="25">
        <f t="shared" si="16"/>
        <v>13.42</v>
      </c>
    </row>
    <row r="101" spans="1:15" s="2" customFormat="1" ht="12.75" customHeight="1" thickBot="1">
      <c r="A101" s="14" t="s">
        <v>98</v>
      </c>
      <c r="B101" s="63"/>
      <c r="C101" s="40"/>
      <c r="D101" s="26">
        <f>D100+D91</f>
        <v>50.21</v>
      </c>
      <c r="E101" s="26">
        <f t="shared" ref="E101:O101" si="17">E100+E91</f>
        <v>53.01</v>
      </c>
      <c r="F101" s="26">
        <f t="shared" si="17"/>
        <v>254.76000000000002</v>
      </c>
      <c r="G101" s="26">
        <f t="shared" si="17"/>
        <v>1403.6</v>
      </c>
      <c r="H101" s="26">
        <f t="shared" si="17"/>
        <v>1.02</v>
      </c>
      <c r="I101" s="26">
        <f t="shared" si="17"/>
        <v>46.58</v>
      </c>
      <c r="J101" s="26">
        <f t="shared" si="17"/>
        <v>120.34</v>
      </c>
      <c r="K101" s="26">
        <f t="shared" si="17"/>
        <v>0</v>
      </c>
      <c r="L101" s="26">
        <f t="shared" si="17"/>
        <v>647.75</v>
      </c>
      <c r="M101" s="26">
        <f t="shared" si="17"/>
        <v>772.40000000000009</v>
      </c>
      <c r="N101" s="26">
        <f t="shared" si="17"/>
        <v>251.67</v>
      </c>
      <c r="O101" s="27">
        <f t="shared" si="17"/>
        <v>17.57</v>
      </c>
    </row>
    <row r="102" spans="1:15" ht="20.25" customHeight="1">
      <c r="A102" s="8" t="s">
        <v>113</v>
      </c>
      <c r="B102" s="56"/>
      <c r="C102" s="82" t="s">
        <v>73</v>
      </c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4"/>
    </row>
    <row r="103" spans="1:15">
      <c r="A103" s="70" t="s">
        <v>209</v>
      </c>
      <c r="B103" s="71">
        <v>688</v>
      </c>
      <c r="C103" s="20">
        <v>150</v>
      </c>
      <c r="D103" s="21">
        <v>5.52</v>
      </c>
      <c r="E103" s="21">
        <v>4.5199999999999996</v>
      </c>
      <c r="F103" s="21">
        <v>26.45</v>
      </c>
      <c r="G103" s="21">
        <v>168.45</v>
      </c>
      <c r="H103" s="36">
        <v>0.06</v>
      </c>
      <c r="I103" s="36">
        <v>0</v>
      </c>
      <c r="J103" s="36">
        <v>21</v>
      </c>
      <c r="K103" s="36">
        <v>0</v>
      </c>
      <c r="L103" s="36">
        <v>4.8600000000000003</v>
      </c>
      <c r="M103" s="36">
        <v>37.17</v>
      </c>
      <c r="N103" s="36">
        <v>21.12</v>
      </c>
      <c r="O103" s="41">
        <v>1.1100000000000001</v>
      </c>
    </row>
    <row r="104" spans="1:15">
      <c r="A104" s="70" t="s">
        <v>95</v>
      </c>
      <c r="B104" s="71">
        <v>685</v>
      </c>
      <c r="C104" s="20" t="s">
        <v>100</v>
      </c>
      <c r="D104" s="21">
        <v>8.9</v>
      </c>
      <c r="E104" s="21">
        <v>3.06</v>
      </c>
      <c r="F104" s="21">
        <v>26</v>
      </c>
      <c r="G104" s="21">
        <v>58</v>
      </c>
      <c r="H104" s="36">
        <v>0</v>
      </c>
      <c r="I104" s="37">
        <v>6</v>
      </c>
      <c r="J104" s="37">
        <v>0</v>
      </c>
      <c r="K104" s="37">
        <v>0</v>
      </c>
      <c r="L104" s="37">
        <v>11.6</v>
      </c>
      <c r="M104" s="37">
        <v>4.12</v>
      </c>
      <c r="N104" s="37">
        <v>6.5</v>
      </c>
      <c r="O104" s="38">
        <v>0.35</v>
      </c>
    </row>
    <row r="105" spans="1:15" ht="12.75" customHeight="1">
      <c r="A105" s="70" t="s">
        <v>97</v>
      </c>
      <c r="B105" s="71" t="s">
        <v>199</v>
      </c>
      <c r="C105" s="20">
        <v>40</v>
      </c>
      <c r="D105" s="21">
        <v>2.4</v>
      </c>
      <c r="E105" s="21">
        <v>0.8</v>
      </c>
      <c r="F105" s="21">
        <v>16.7</v>
      </c>
      <c r="G105" s="21">
        <v>85.7</v>
      </c>
      <c r="H105" s="36">
        <v>0.13</v>
      </c>
      <c r="I105" s="37">
        <v>0</v>
      </c>
      <c r="J105" s="37">
        <v>0</v>
      </c>
      <c r="K105" s="37">
        <v>0</v>
      </c>
      <c r="L105" s="37">
        <v>0.01</v>
      </c>
      <c r="M105" s="37">
        <v>34.799999999999997</v>
      </c>
      <c r="N105" s="37">
        <v>13.2</v>
      </c>
      <c r="O105" s="38">
        <v>0.34</v>
      </c>
    </row>
    <row r="106" spans="1:15">
      <c r="A106" s="70" t="s">
        <v>201</v>
      </c>
      <c r="B106" s="71">
        <v>1</v>
      </c>
      <c r="C106" s="20" t="s">
        <v>193</v>
      </c>
      <c r="D106" s="21">
        <v>2.0299999999999998</v>
      </c>
      <c r="E106" s="21">
        <v>8.6</v>
      </c>
      <c r="F106" s="21">
        <v>0.44</v>
      </c>
      <c r="G106" s="21">
        <v>129.1</v>
      </c>
      <c r="H106" s="37">
        <v>0.05</v>
      </c>
      <c r="I106" s="37">
        <v>0</v>
      </c>
      <c r="J106" s="37">
        <v>0.05</v>
      </c>
      <c r="K106" s="37">
        <v>0</v>
      </c>
      <c r="L106" s="37">
        <v>52.2</v>
      </c>
      <c r="M106" s="37">
        <v>0</v>
      </c>
      <c r="N106" s="37">
        <v>8.9</v>
      </c>
      <c r="O106" s="38">
        <v>0.65</v>
      </c>
    </row>
    <row r="107" spans="1:15" s="2" customFormat="1" ht="14.25" customHeight="1" thickBot="1">
      <c r="A107" s="10" t="s">
        <v>84</v>
      </c>
      <c r="B107" s="58"/>
      <c r="C107" s="39"/>
      <c r="D107" s="22">
        <f t="shared" ref="D107:O107" si="18">SUM(D103:D106)</f>
        <v>18.850000000000001</v>
      </c>
      <c r="E107" s="22">
        <f t="shared" si="18"/>
        <v>16.98</v>
      </c>
      <c r="F107" s="22">
        <f t="shared" si="18"/>
        <v>69.59</v>
      </c>
      <c r="G107" s="22">
        <f t="shared" si="18"/>
        <v>441.25</v>
      </c>
      <c r="H107" s="22">
        <f t="shared" si="18"/>
        <v>0.24</v>
      </c>
      <c r="I107" s="22">
        <f t="shared" si="18"/>
        <v>6</v>
      </c>
      <c r="J107" s="22">
        <f t="shared" si="18"/>
        <v>21.05</v>
      </c>
      <c r="K107" s="22">
        <f t="shared" si="18"/>
        <v>0</v>
      </c>
      <c r="L107" s="22">
        <f t="shared" si="18"/>
        <v>68.67</v>
      </c>
      <c r="M107" s="22">
        <f t="shared" si="18"/>
        <v>76.09</v>
      </c>
      <c r="N107" s="22">
        <f t="shared" si="18"/>
        <v>49.72</v>
      </c>
      <c r="O107" s="23">
        <f t="shared" si="18"/>
        <v>2.4500000000000002</v>
      </c>
    </row>
    <row r="108" spans="1:15" ht="15.75">
      <c r="A108" s="8"/>
      <c r="B108" s="56"/>
      <c r="C108" s="82" t="s">
        <v>96</v>
      </c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4"/>
    </row>
    <row r="109" spans="1:15" ht="22.5">
      <c r="A109" s="70" t="s">
        <v>249</v>
      </c>
      <c r="B109" s="71">
        <v>201</v>
      </c>
      <c r="C109" s="20" t="s">
        <v>212</v>
      </c>
      <c r="D109" s="21">
        <v>5.99</v>
      </c>
      <c r="E109" s="21">
        <v>7.54</v>
      </c>
      <c r="F109" s="21">
        <v>15.53</v>
      </c>
      <c r="G109" s="21">
        <v>148.28</v>
      </c>
      <c r="H109" s="36">
        <v>0.08</v>
      </c>
      <c r="I109" s="36">
        <v>0.04</v>
      </c>
      <c r="J109" s="36">
        <v>1.02</v>
      </c>
      <c r="K109" s="36">
        <v>0</v>
      </c>
      <c r="L109" s="36">
        <v>40.090000000000003</v>
      </c>
      <c r="M109" s="37">
        <v>34.979999999999997</v>
      </c>
      <c r="N109" s="36">
        <v>6.78</v>
      </c>
      <c r="O109" s="41">
        <v>0.38</v>
      </c>
    </row>
    <row r="110" spans="1:15" ht="13.9" customHeight="1">
      <c r="A110" s="70" t="s">
        <v>210</v>
      </c>
      <c r="B110" s="71">
        <v>868</v>
      </c>
      <c r="C110" s="20">
        <v>200</v>
      </c>
      <c r="D110" s="21">
        <v>0.04</v>
      </c>
      <c r="E110" s="21">
        <v>0</v>
      </c>
      <c r="F110" s="21">
        <v>24.76</v>
      </c>
      <c r="G110" s="21">
        <v>94.2</v>
      </c>
      <c r="H110" s="36">
        <v>0.01</v>
      </c>
      <c r="I110" s="37">
        <v>1.08</v>
      </c>
      <c r="J110" s="37">
        <v>0</v>
      </c>
      <c r="K110" s="37">
        <v>0</v>
      </c>
      <c r="L110" s="37">
        <v>6.4</v>
      </c>
      <c r="M110" s="37">
        <v>3.6</v>
      </c>
      <c r="N110" s="37">
        <v>0</v>
      </c>
      <c r="O110" s="38">
        <v>0.18</v>
      </c>
    </row>
    <row r="111" spans="1:15" ht="17.45" customHeight="1">
      <c r="A111" s="70" t="s">
        <v>97</v>
      </c>
      <c r="B111" s="71" t="s">
        <v>199</v>
      </c>
      <c r="C111" s="20">
        <v>40</v>
      </c>
      <c r="D111" s="21">
        <v>2.4</v>
      </c>
      <c r="E111" s="21">
        <v>0.8</v>
      </c>
      <c r="F111" s="21">
        <v>16.7</v>
      </c>
      <c r="G111" s="21">
        <v>85.7</v>
      </c>
      <c r="H111" s="36">
        <v>0.13</v>
      </c>
      <c r="I111" s="37">
        <v>0</v>
      </c>
      <c r="J111" s="37">
        <v>0</v>
      </c>
      <c r="K111" s="37">
        <v>0</v>
      </c>
      <c r="L111" s="37">
        <v>0.01</v>
      </c>
      <c r="M111" s="37">
        <v>34.799999999999997</v>
      </c>
      <c r="N111" s="37">
        <v>13.2</v>
      </c>
      <c r="O111" s="38">
        <v>0.34</v>
      </c>
    </row>
    <row r="112" spans="1:15" ht="13.5" customHeight="1">
      <c r="A112" s="70" t="s">
        <v>223</v>
      </c>
      <c r="B112" s="71">
        <v>260</v>
      </c>
      <c r="C112" s="20" t="s">
        <v>102</v>
      </c>
      <c r="D112" s="21">
        <v>12.55</v>
      </c>
      <c r="E112" s="21">
        <v>12.99</v>
      </c>
      <c r="F112" s="21">
        <v>4.01</v>
      </c>
      <c r="G112" s="21">
        <v>182.25</v>
      </c>
      <c r="H112" s="36">
        <v>0.08</v>
      </c>
      <c r="I112" s="36">
        <v>0</v>
      </c>
      <c r="J112" s="36">
        <v>0.8</v>
      </c>
      <c r="K112" s="36">
        <v>0</v>
      </c>
      <c r="L112" s="36">
        <v>38</v>
      </c>
      <c r="M112" s="36">
        <v>0</v>
      </c>
      <c r="N112" s="36">
        <v>0</v>
      </c>
      <c r="O112" s="41">
        <v>1.9</v>
      </c>
    </row>
    <row r="113" spans="1:15" ht="19.899999999999999" customHeight="1">
      <c r="A113" s="70" t="s">
        <v>224</v>
      </c>
      <c r="B113" s="71">
        <v>847</v>
      </c>
      <c r="C113" s="72">
        <v>100</v>
      </c>
      <c r="D113" s="21">
        <v>0.8</v>
      </c>
      <c r="E113" s="21">
        <v>0.3</v>
      </c>
      <c r="F113" s="21">
        <v>57.5</v>
      </c>
      <c r="G113" s="21">
        <v>49</v>
      </c>
      <c r="H113" s="37">
        <v>0.08</v>
      </c>
      <c r="I113" s="37">
        <v>20</v>
      </c>
      <c r="J113" s="37">
        <v>0</v>
      </c>
      <c r="K113" s="37">
        <v>0</v>
      </c>
      <c r="L113" s="37">
        <v>8</v>
      </c>
      <c r="M113" s="37">
        <v>0</v>
      </c>
      <c r="N113" s="37">
        <v>0</v>
      </c>
      <c r="O113" s="38">
        <v>0.12</v>
      </c>
    </row>
    <row r="114" spans="1:15" ht="13.5" customHeight="1">
      <c r="A114" s="13" t="s">
        <v>236</v>
      </c>
      <c r="B114" s="71">
        <v>308</v>
      </c>
      <c r="C114" s="20">
        <v>60</v>
      </c>
      <c r="D114" s="21">
        <v>0.12</v>
      </c>
      <c r="E114" s="21">
        <v>2.7</v>
      </c>
      <c r="F114" s="21">
        <v>14.7</v>
      </c>
      <c r="G114" s="21">
        <v>10.4</v>
      </c>
      <c r="H114" s="36">
        <v>0.03</v>
      </c>
      <c r="I114" s="37">
        <v>8.75</v>
      </c>
      <c r="J114" s="37">
        <v>0</v>
      </c>
      <c r="K114" s="37">
        <v>0</v>
      </c>
      <c r="L114" s="37">
        <v>7</v>
      </c>
      <c r="M114" s="37">
        <v>0</v>
      </c>
      <c r="N114" s="37">
        <v>10</v>
      </c>
      <c r="O114" s="38">
        <v>0.45</v>
      </c>
    </row>
    <row r="115" spans="1:15" ht="12.75" customHeight="1">
      <c r="A115" s="70" t="s">
        <v>211</v>
      </c>
      <c r="B115" s="71">
        <v>694</v>
      </c>
      <c r="C115" s="20">
        <v>150</v>
      </c>
      <c r="D115" s="20">
        <v>3.06</v>
      </c>
      <c r="E115" s="20">
        <v>4.8</v>
      </c>
      <c r="F115" s="20">
        <v>20.45</v>
      </c>
      <c r="G115" s="20">
        <v>137.25</v>
      </c>
      <c r="H115" s="36">
        <v>0.14000000000000001</v>
      </c>
      <c r="I115" s="36">
        <v>18.170000000000002</v>
      </c>
      <c r="J115" s="36">
        <v>25.5</v>
      </c>
      <c r="K115" s="36">
        <v>0</v>
      </c>
      <c r="L115" s="36">
        <v>36.979999999999997</v>
      </c>
      <c r="M115" s="36">
        <v>86.6</v>
      </c>
      <c r="N115" s="36">
        <v>27.75</v>
      </c>
      <c r="O115" s="41">
        <v>1.01</v>
      </c>
    </row>
    <row r="116" spans="1:15" s="2" customFormat="1" ht="13.5" customHeight="1">
      <c r="A116" s="11" t="s">
        <v>84</v>
      </c>
      <c r="B116" s="59"/>
      <c r="C116" s="20"/>
      <c r="D116" s="24">
        <f>SUM(D109:D115)</f>
        <v>24.96</v>
      </c>
      <c r="E116" s="24">
        <f t="shared" ref="E116:O116" si="19">SUM(E109:E115)</f>
        <v>29.13</v>
      </c>
      <c r="F116" s="24">
        <f t="shared" si="19"/>
        <v>153.64999999999998</v>
      </c>
      <c r="G116" s="24">
        <f t="shared" si="19"/>
        <v>707.08</v>
      </c>
      <c r="H116" s="24">
        <f t="shared" si="19"/>
        <v>0.55000000000000004</v>
      </c>
      <c r="I116" s="24">
        <f t="shared" si="19"/>
        <v>48.040000000000006</v>
      </c>
      <c r="J116" s="24">
        <f t="shared" si="19"/>
        <v>27.32</v>
      </c>
      <c r="K116" s="24">
        <f t="shared" si="19"/>
        <v>0</v>
      </c>
      <c r="L116" s="24">
        <f t="shared" si="19"/>
        <v>136.47999999999999</v>
      </c>
      <c r="M116" s="24">
        <f t="shared" si="19"/>
        <v>159.97999999999999</v>
      </c>
      <c r="N116" s="24">
        <f t="shared" si="19"/>
        <v>57.730000000000004</v>
      </c>
      <c r="O116" s="25">
        <f t="shared" si="19"/>
        <v>4.38</v>
      </c>
    </row>
    <row r="117" spans="1:15" s="2" customFormat="1" ht="13.5" customHeight="1" thickBot="1">
      <c r="A117" s="12" t="s">
        <v>98</v>
      </c>
      <c r="B117" s="60"/>
      <c r="C117" s="40"/>
      <c r="D117" s="26">
        <f>D116+D107</f>
        <v>43.81</v>
      </c>
      <c r="E117" s="26">
        <f t="shared" ref="E117:O117" si="20">E116+E107</f>
        <v>46.11</v>
      </c>
      <c r="F117" s="26">
        <f t="shared" si="20"/>
        <v>223.23999999999998</v>
      </c>
      <c r="G117" s="26">
        <f t="shared" si="20"/>
        <v>1148.33</v>
      </c>
      <c r="H117" s="26">
        <f t="shared" si="20"/>
        <v>0.79</v>
      </c>
      <c r="I117" s="26">
        <f t="shared" si="20"/>
        <v>54.040000000000006</v>
      </c>
      <c r="J117" s="26">
        <f t="shared" si="20"/>
        <v>48.370000000000005</v>
      </c>
      <c r="K117" s="26">
        <f t="shared" si="20"/>
        <v>0</v>
      </c>
      <c r="L117" s="26">
        <f t="shared" si="20"/>
        <v>205.14999999999998</v>
      </c>
      <c r="M117" s="26">
        <f t="shared" si="20"/>
        <v>236.07</v>
      </c>
      <c r="N117" s="26">
        <f t="shared" si="20"/>
        <v>107.45</v>
      </c>
      <c r="O117" s="27">
        <f t="shared" si="20"/>
        <v>6.83</v>
      </c>
    </row>
    <row r="118" spans="1:15" ht="15.75" customHeight="1">
      <c r="A118" s="8" t="s">
        <v>112</v>
      </c>
      <c r="B118" s="56"/>
      <c r="C118" s="82" t="s">
        <v>73</v>
      </c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4"/>
    </row>
    <row r="119" spans="1:15" ht="18.600000000000001" customHeight="1">
      <c r="A119" s="70" t="s">
        <v>238</v>
      </c>
      <c r="B119" s="71">
        <v>173</v>
      </c>
      <c r="C119" s="20">
        <v>220</v>
      </c>
      <c r="D119" s="21">
        <v>3.94</v>
      </c>
      <c r="E119" s="21">
        <v>5.04</v>
      </c>
      <c r="F119" s="21">
        <v>24.68</v>
      </c>
      <c r="G119" s="21">
        <v>160.01</v>
      </c>
      <c r="H119" s="37">
        <v>0.2</v>
      </c>
      <c r="I119" s="37">
        <v>0.5</v>
      </c>
      <c r="J119" s="37">
        <v>0.12</v>
      </c>
      <c r="K119" s="37">
        <v>0</v>
      </c>
      <c r="L119" s="37">
        <v>142.30000000000001</v>
      </c>
      <c r="M119" s="37">
        <v>101.3</v>
      </c>
      <c r="N119" s="37">
        <v>14.6</v>
      </c>
      <c r="O119" s="38">
        <v>1.66</v>
      </c>
    </row>
    <row r="120" spans="1:15">
      <c r="A120" s="70" t="s">
        <v>101</v>
      </c>
      <c r="B120" s="71">
        <v>434</v>
      </c>
      <c r="C120" s="20" t="s">
        <v>217</v>
      </c>
      <c r="D120" s="21">
        <v>0.26</v>
      </c>
      <c r="E120" s="21">
        <v>0.05</v>
      </c>
      <c r="F120" s="21">
        <v>15.22</v>
      </c>
      <c r="G120" s="21">
        <v>59</v>
      </c>
      <c r="H120" s="37">
        <v>0</v>
      </c>
      <c r="I120" s="37">
        <v>5.6</v>
      </c>
      <c r="J120" s="37"/>
      <c r="K120" s="37">
        <v>0</v>
      </c>
      <c r="L120" s="37">
        <v>14.4</v>
      </c>
      <c r="M120" s="37">
        <v>0</v>
      </c>
      <c r="N120" s="37">
        <v>9.1999999999999993</v>
      </c>
      <c r="O120" s="38">
        <v>1.6</v>
      </c>
    </row>
    <row r="121" spans="1:15">
      <c r="A121" s="70" t="s">
        <v>227</v>
      </c>
      <c r="B121" s="71">
        <v>3</v>
      </c>
      <c r="C121" s="20" t="s">
        <v>228</v>
      </c>
      <c r="D121" s="20">
        <v>3.48</v>
      </c>
      <c r="E121" s="20">
        <v>8.1199999999999992</v>
      </c>
      <c r="F121" s="20">
        <v>17.2</v>
      </c>
      <c r="G121" s="20">
        <v>157.6</v>
      </c>
      <c r="H121" s="37">
        <v>0.05</v>
      </c>
      <c r="I121" s="37">
        <v>0.03</v>
      </c>
      <c r="J121" s="37">
        <v>0.12</v>
      </c>
      <c r="K121" s="37">
        <v>0</v>
      </c>
      <c r="L121" s="37">
        <v>207.3</v>
      </c>
      <c r="M121" s="37">
        <v>67.8</v>
      </c>
      <c r="N121" s="37">
        <v>10.199999999999999</v>
      </c>
      <c r="O121" s="38">
        <v>1.05</v>
      </c>
    </row>
    <row r="122" spans="1:15" s="2" customFormat="1" ht="14.25" customHeight="1" thickBot="1">
      <c r="A122" s="11" t="s">
        <v>84</v>
      </c>
      <c r="B122" s="59"/>
      <c r="C122" s="39"/>
      <c r="D122" s="22">
        <f t="shared" ref="D122:O122" si="21">SUM(D119:D121)</f>
        <v>7.68</v>
      </c>
      <c r="E122" s="22">
        <f t="shared" si="21"/>
        <v>13.209999999999999</v>
      </c>
      <c r="F122" s="22">
        <f t="shared" si="21"/>
        <v>57.099999999999994</v>
      </c>
      <c r="G122" s="22">
        <f t="shared" si="21"/>
        <v>376.61</v>
      </c>
      <c r="H122" s="22">
        <f t="shared" si="21"/>
        <v>0.25</v>
      </c>
      <c r="I122" s="22">
        <f t="shared" si="21"/>
        <v>6.13</v>
      </c>
      <c r="J122" s="22">
        <f t="shared" si="21"/>
        <v>0.24</v>
      </c>
      <c r="K122" s="22">
        <f t="shared" si="21"/>
        <v>0</v>
      </c>
      <c r="L122" s="22">
        <f t="shared" si="21"/>
        <v>364</v>
      </c>
      <c r="M122" s="22">
        <f t="shared" si="21"/>
        <v>169.1</v>
      </c>
      <c r="N122" s="22">
        <f t="shared" si="21"/>
        <v>34</v>
      </c>
      <c r="O122" s="23">
        <f t="shared" si="21"/>
        <v>4.3099999999999996</v>
      </c>
    </row>
    <row r="123" spans="1:15" ht="14.25" customHeight="1">
      <c r="A123" s="8"/>
      <c r="B123" s="56"/>
      <c r="C123" s="82" t="s">
        <v>96</v>
      </c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4"/>
    </row>
    <row r="124" spans="1:15" ht="28.5" customHeight="1">
      <c r="A124" s="70" t="s">
        <v>213</v>
      </c>
      <c r="B124" s="71">
        <v>200</v>
      </c>
      <c r="C124" s="20">
        <v>250</v>
      </c>
      <c r="D124" s="21">
        <v>7.13</v>
      </c>
      <c r="E124" s="21">
        <v>4.45</v>
      </c>
      <c r="F124" s="21">
        <v>15.5</v>
      </c>
      <c r="G124" s="21">
        <v>160.05000000000001</v>
      </c>
      <c r="H124" s="37">
        <v>0.12</v>
      </c>
      <c r="I124" s="37">
        <v>1.46</v>
      </c>
      <c r="J124" s="37">
        <v>7.0000000000000007E-2</v>
      </c>
      <c r="K124" s="37">
        <v>0</v>
      </c>
      <c r="L124" s="37">
        <v>56.4</v>
      </c>
      <c r="M124" s="37">
        <v>102.6</v>
      </c>
      <c r="N124" s="37">
        <v>27</v>
      </c>
      <c r="O124" s="38">
        <v>2.76</v>
      </c>
    </row>
    <row r="125" spans="1:15">
      <c r="A125" s="70" t="s">
        <v>214</v>
      </c>
      <c r="B125" s="71">
        <v>265</v>
      </c>
      <c r="C125" s="20" t="s">
        <v>197</v>
      </c>
      <c r="D125" s="21">
        <v>19.399999999999999</v>
      </c>
      <c r="E125" s="21">
        <v>9.5</v>
      </c>
      <c r="F125" s="21">
        <v>34.700000000000003</v>
      </c>
      <c r="G125" s="21">
        <v>301</v>
      </c>
      <c r="H125" s="37">
        <v>0</v>
      </c>
      <c r="I125" s="37"/>
      <c r="J125" s="37">
        <v>0</v>
      </c>
      <c r="K125" s="37">
        <v>0</v>
      </c>
      <c r="L125" s="37">
        <v>36</v>
      </c>
      <c r="M125" s="37">
        <v>0</v>
      </c>
      <c r="N125" s="37">
        <v>34</v>
      </c>
      <c r="O125" s="38">
        <v>1</v>
      </c>
    </row>
    <row r="126" spans="1:15">
      <c r="A126" s="70" t="s">
        <v>194</v>
      </c>
      <c r="B126" s="71">
        <v>389</v>
      </c>
      <c r="C126" s="20">
        <v>200</v>
      </c>
      <c r="D126" s="21">
        <v>1</v>
      </c>
      <c r="E126" s="21">
        <v>0</v>
      </c>
      <c r="F126" s="21">
        <v>20.2</v>
      </c>
      <c r="G126" s="21">
        <v>84.8</v>
      </c>
      <c r="H126" s="36">
        <v>0.02</v>
      </c>
      <c r="I126" s="37">
        <v>4</v>
      </c>
      <c r="J126" s="37">
        <v>0</v>
      </c>
      <c r="K126" s="37">
        <v>0</v>
      </c>
      <c r="L126" s="37">
        <v>14</v>
      </c>
      <c r="M126" s="37">
        <v>0</v>
      </c>
      <c r="N126" s="37">
        <v>8</v>
      </c>
      <c r="O126" s="38">
        <v>2.8</v>
      </c>
    </row>
    <row r="127" spans="1:15" ht="15.6" customHeight="1">
      <c r="A127" s="70" t="s">
        <v>97</v>
      </c>
      <c r="B127" s="71" t="s">
        <v>199</v>
      </c>
      <c r="C127" s="20">
        <v>40</v>
      </c>
      <c r="D127" s="21">
        <v>2.4</v>
      </c>
      <c r="E127" s="21">
        <v>0.8</v>
      </c>
      <c r="F127" s="21">
        <v>16.7</v>
      </c>
      <c r="G127" s="21">
        <v>85.7</v>
      </c>
      <c r="H127" s="36">
        <v>0.13</v>
      </c>
      <c r="I127" s="37">
        <v>0</v>
      </c>
      <c r="J127" s="37">
        <v>0</v>
      </c>
      <c r="K127" s="37">
        <v>0</v>
      </c>
      <c r="L127" s="37">
        <v>0.01</v>
      </c>
      <c r="M127" s="37">
        <v>34.799999999999997</v>
      </c>
      <c r="N127" s="37">
        <v>13.2</v>
      </c>
      <c r="O127" s="38">
        <v>0.34</v>
      </c>
    </row>
    <row r="128" spans="1:15" ht="11.25" customHeight="1">
      <c r="A128" s="13" t="s">
        <v>236</v>
      </c>
      <c r="B128" s="71">
        <v>308</v>
      </c>
      <c r="C128" s="20">
        <v>60</v>
      </c>
      <c r="D128" s="21">
        <v>0.12</v>
      </c>
      <c r="E128" s="21">
        <v>2.7</v>
      </c>
      <c r="F128" s="21">
        <v>14.7</v>
      </c>
      <c r="G128" s="21">
        <v>10.4</v>
      </c>
      <c r="H128" s="36">
        <v>0.03</v>
      </c>
      <c r="I128" s="37">
        <v>8.75</v>
      </c>
      <c r="J128" s="37">
        <v>0</v>
      </c>
      <c r="K128" s="37">
        <v>0</v>
      </c>
      <c r="L128" s="37">
        <v>7</v>
      </c>
      <c r="M128" s="37">
        <v>0</v>
      </c>
      <c r="N128" s="37">
        <v>10</v>
      </c>
      <c r="O128" s="38">
        <v>0.45</v>
      </c>
    </row>
    <row r="129" spans="1:15">
      <c r="A129" s="70" t="s">
        <v>224</v>
      </c>
      <c r="B129" s="71">
        <v>847</v>
      </c>
      <c r="C129" s="20">
        <v>100</v>
      </c>
      <c r="D129" s="21">
        <v>0.8</v>
      </c>
      <c r="E129" s="21">
        <v>0.3</v>
      </c>
      <c r="F129" s="21">
        <v>57.5</v>
      </c>
      <c r="G129" s="21">
        <v>49</v>
      </c>
      <c r="H129" s="36">
        <v>0</v>
      </c>
      <c r="I129" s="37">
        <v>20</v>
      </c>
      <c r="J129" s="37">
        <v>0</v>
      </c>
      <c r="K129" s="37">
        <v>0</v>
      </c>
      <c r="L129" s="37">
        <v>32</v>
      </c>
      <c r="M129" s="37">
        <v>22</v>
      </c>
      <c r="N129" s="37">
        <v>16</v>
      </c>
      <c r="O129" s="38">
        <v>4.4000000000000004</v>
      </c>
    </row>
    <row r="130" spans="1:15" s="2" customFormat="1" ht="14.25" customHeight="1">
      <c r="A130" s="11" t="s">
        <v>84</v>
      </c>
      <c r="B130" s="59"/>
      <c r="C130" s="20"/>
      <c r="D130" s="24">
        <f>SUM(D124:D129)</f>
        <v>30.849999999999998</v>
      </c>
      <c r="E130" s="24">
        <f t="shared" ref="E130:N130" si="22">SUM(E124:E129)</f>
        <v>17.75</v>
      </c>
      <c r="F130" s="24">
        <f t="shared" si="22"/>
        <v>159.30000000000001</v>
      </c>
      <c r="G130" s="24">
        <f t="shared" si="22"/>
        <v>690.95</v>
      </c>
      <c r="H130" s="24">
        <f t="shared" si="22"/>
        <v>0.30000000000000004</v>
      </c>
      <c r="I130" s="24">
        <f t="shared" si="22"/>
        <v>34.21</v>
      </c>
      <c r="J130" s="24">
        <f t="shared" si="22"/>
        <v>7.0000000000000007E-2</v>
      </c>
      <c r="K130" s="24">
        <f t="shared" si="22"/>
        <v>0</v>
      </c>
      <c r="L130" s="24">
        <f t="shared" si="22"/>
        <v>145.41000000000003</v>
      </c>
      <c r="M130" s="24">
        <f t="shared" si="22"/>
        <v>159.39999999999998</v>
      </c>
      <c r="N130" s="24">
        <f t="shared" si="22"/>
        <v>108.2</v>
      </c>
      <c r="O130" s="25">
        <f>SUM(O124:O129)</f>
        <v>11.75</v>
      </c>
    </row>
    <row r="131" spans="1:15" s="2" customFormat="1" ht="14.25" customHeight="1" thickBot="1">
      <c r="A131" s="12" t="s">
        <v>98</v>
      </c>
      <c r="B131" s="60"/>
      <c r="C131" s="40"/>
      <c r="D131" s="26">
        <f>D130+D122</f>
        <v>38.53</v>
      </c>
      <c r="E131" s="26">
        <f t="shared" ref="E131:O131" si="23">E130+E122</f>
        <v>30.96</v>
      </c>
      <c r="F131" s="26">
        <f t="shared" si="23"/>
        <v>216.4</v>
      </c>
      <c r="G131" s="26">
        <f t="shared" si="23"/>
        <v>1067.56</v>
      </c>
      <c r="H131" s="26">
        <f t="shared" si="23"/>
        <v>0.55000000000000004</v>
      </c>
      <c r="I131" s="26">
        <f t="shared" si="23"/>
        <v>40.340000000000003</v>
      </c>
      <c r="J131" s="26">
        <f t="shared" si="23"/>
        <v>0.31</v>
      </c>
      <c r="K131" s="26">
        <f t="shared" si="23"/>
        <v>0</v>
      </c>
      <c r="L131" s="26">
        <f t="shared" si="23"/>
        <v>509.41</v>
      </c>
      <c r="M131" s="26">
        <f t="shared" si="23"/>
        <v>328.5</v>
      </c>
      <c r="N131" s="26">
        <f t="shared" si="23"/>
        <v>142.19999999999999</v>
      </c>
      <c r="O131" s="27">
        <f t="shared" si="23"/>
        <v>16.059999999999999</v>
      </c>
    </row>
    <row r="132" spans="1:15" ht="18" customHeight="1">
      <c r="A132" s="8" t="s">
        <v>111</v>
      </c>
      <c r="B132" s="56"/>
      <c r="C132" s="82" t="s">
        <v>73</v>
      </c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4"/>
    </row>
    <row r="133" spans="1:15" ht="12" customHeight="1">
      <c r="A133" s="70" t="s">
        <v>250</v>
      </c>
      <c r="B133" s="71">
        <v>28</v>
      </c>
      <c r="C133" s="20">
        <v>205</v>
      </c>
      <c r="D133" s="21">
        <v>6.33</v>
      </c>
      <c r="E133" s="21">
        <v>8.9</v>
      </c>
      <c r="F133" s="21">
        <v>25.49</v>
      </c>
      <c r="G133" s="21">
        <v>207.38</v>
      </c>
      <c r="H133" s="37">
        <v>0.17</v>
      </c>
      <c r="I133" s="37">
        <v>0.54</v>
      </c>
      <c r="J133" s="37">
        <v>0.17</v>
      </c>
      <c r="K133" s="37">
        <v>0</v>
      </c>
      <c r="L133" s="37">
        <v>192.2</v>
      </c>
      <c r="M133" s="37">
        <v>117</v>
      </c>
      <c r="N133" s="37">
        <v>23.06</v>
      </c>
      <c r="O133" s="38">
        <v>1.18</v>
      </c>
    </row>
    <row r="134" spans="1:15" ht="12" customHeight="1">
      <c r="A134" s="70" t="s">
        <v>151</v>
      </c>
      <c r="B134" s="71">
        <v>693</v>
      </c>
      <c r="C134" s="20">
        <v>200</v>
      </c>
      <c r="D134" s="21">
        <v>4.62</v>
      </c>
      <c r="E134" s="21">
        <v>4.0199999999999996</v>
      </c>
      <c r="F134" s="21">
        <v>43.8</v>
      </c>
      <c r="G134" s="21">
        <v>177.56</v>
      </c>
      <c r="H134" s="37">
        <v>0.05</v>
      </c>
      <c r="I134" s="37">
        <v>2.06</v>
      </c>
      <c r="J134" s="37">
        <v>0.01</v>
      </c>
      <c r="K134" s="37">
        <v>0</v>
      </c>
      <c r="L134" s="37">
        <v>158.69999999999999</v>
      </c>
      <c r="M134" s="37">
        <v>126.2</v>
      </c>
      <c r="N134" s="37">
        <v>15.2</v>
      </c>
      <c r="O134" s="38">
        <v>0.67</v>
      </c>
    </row>
    <row r="135" spans="1:15" ht="12" customHeight="1">
      <c r="A135" s="70" t="s">
        <v>251</v>
      </c>
      <c r="B135" s="71">
        <v>295</v>
      </c>
      <c r="C135" s="20">
        <v>100</v>
      </c>
      <c r="D135" s="21">
        <v>3.9</v>
      </c>
      <c r="E135" s="21">
        <v>6.4</v>
      </c>
      <c r="F135" s="21">
        <v>36.9</v>
      </c>
      <c r="G135" s="21">
        <v>196</v>
      </c>
      <c r="H135" s="37">
        <v>14.16</v>
      </c>
      <c r="I135" s="37">
        <v>5.7</v>
      </c>
      <c r="J135" s="37">
        <v>0.47</v>
      </c>
      <c r="K135" s="37">
        <v>0.04</v>
      </c>
      <c r="L135" s="37">
        <v>0.03</v>
      </c>
      <c r="M135" s="37">
        <v>3.0000000000000001E-3</v>
      </c>
      <c r="N135" s="37"/>
      <c r="O135" s="38"/>
    </row>
    <row r="136" spans="1:15" ht="16.149999999999999" customHeight="1">
      <c r="A136" s="70" t="s">
        <v>97</v>
      </c>
      <c r="B136" s="71" t="s">
        <v>199</v>
      </c>
      <c r="C136" s="20">
        <v>40</v>
      </c>
      <c r="D136" s="21">
        <v>2.4</v>
      </c>
      <c r="E136" s="21">
        <v>0.8</v>
      </c>
      <c r="F136" s="21">
        <v>16.7</v>
      </c>
      <c r="G136" s="21">
        <v>85.7</v>
      </c>
      <c r="H136" s="36">
        <v>0.13</v>
      </c>
      <c r="I136" s="37">
        <v>0</v>
      </c>
      <c r="J136" s="37">
        <v>0</v>
      </c>
      <c r="K136" s="37">
        <v>0</v>
      </c>
      <c r="L136" s="37">
        <v>0.01</v>
      </c>
      <c r="M136" s="37">
        <v>34.799999999999997</v>
      </c>
      <c r="N136" s="37">
        <v>13.2</v>
      </c>
      <c r="O136" s="38">
        <v>0.34</v>
      </c>
    </row>
    <row r="137" spans="1:15" s="2" customFormat="1" ht="14.25" customHeight="1" thickBot="1">
      <c r="A137" s="10" t="s">
        <v>98</v>
      </c>
      <c r="B137" s="58"/>
      <c r="C137" s="39"/>
      <c r="D137" s="22">
        <f t="shared" ref="D137:O137" si="24">SUM(D133:D136)</f>
        <v>17.25</v>
      </c>
      <c r="E137" s="22">
        <f t="shared" si="24"/>
        <v>20.12</v>
      </c>
      <c r="F137" s="22">
        <f t="shared" si="24"/>
        <v>122.89</v>
      </c>
      <c r="G137" s="22">
        <f t="shared" si="24"/>
        <v>666.6400000000001</v>
      </c>
      <c r="H137" s="22">
        <f t="shared" si="24"/>
        <v>14.510000000000002</v>
      </c>
      <c r="I137" s="22">
        <f t="shared" si="24"/>
        <v>8.3000000000000007</v>
      </c>
      <c r="J137" s="22">
        <f t="shared" si="24"/>
        <v>0.65</v>
      </c>
      <c r="K137" s="22">
        <f t="shared" si="24"/>
        <v>0.04</v>
      </c>
      <c r="L137" s="22">
        <f t="shared" si="24"/>
        <v>350.93999999999994</v>
      </c>
      <c r="M137" s="22">
        <f t="shared" si="24"/>
        <v>278.00299999999999</v>
      </c>
      <c r="N137" s="22">
        <f t="shared" si="24"/>
        <v>51.459999999999994</v>
      </c>
      <c r="O137" s="23">
        <f t="shared" si="24"/>
        <v>2.19</v>
      </c>
    </row>
    <row r="138" spans="1:15" ht="15.75">
      <c r="A138" s="8"/>
      <c r="B138" s="56"/>
      <c r="C138" s="82" t="s">
        <v>96</v>
      </c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4"/>
    </row>
    <row r="139" spans="1:15" ht="20.25" customHeight="1">
      <c r="A139" s="70" t="s">
        <v>215</v>
      </c>
      <c r="B139" s="71">
        <v>204</v>
      </c>
      <c r="C139" s="20">
        <v>250</v>
      </c>
      <c r="D139" s="21">
        <v>2.5</v>
      </c>
      <c r="E139" s="21">
        <v>2.79</v>
      </c>
      <c r="F139" s="21">
        <v>17</v>
      </c>
      <c r="G139" s="21">
        <v>103.25</v>
      </c>
      <c r="H139" s="37">
        <v>0.1</v>
      </c>
      <c r="I139" s="37">
        <v>8.33</v>
      </c>
      <c r="J139" s="37">
        <v>0</v>
      </c>
      <c r="K139" s="37">
        <v>0</v>
      </c>
      <c r="L139" s="37">
        <v>25.9</v>
      </c>
      <c r="M139" s="37">
        <v>87.55</v>
      </c>
      <c r="N139" s="37">
        <v>26.5</v>
      </c>
      <c r="O139" s="38">
        <v>1.01</v>
      </c>
    </row>
    <row r="140" spans="1:15" ht="13.5" customHeight="1">
      <c r="A140" s="70" t="s">
        <v>252</v>
      </c>
      <c r="B140" s="71">
        <v>145</v>
      </c>
      <c r="C140" s="20">
        <v>200</v>
      </c>
      <c r="D140" s="21">
        <v>9.9</v>
      </c>
      <c r="E140" s="21">
        <v>8.9</v>
      </c>
      <c r="F140" s="21">
        <v>21.4</v>
      </c>
      <c r="G140" s="21">
        <v>205.3</v>
      </c>
      <c r="H140" s="37">
        <v>0</v>
      </c>
      <c r="I140" s="37">
        <v>0</v>
      </c>
      <c r="J140" s="37">
        <v>0</v>
      </c>
      <c r="K140" s="37">
        <v>0</v>
      </c>
      <c r="L140" s="37">
        <v>0</v>
      </c>
      <c r="M140" s="37">
        <v>0</v>
      </c>
      <c r="N140" s="37">
        <v>0</v>
      </c>
      <c r="O140" s="38">
        <v>0</v>
      </c>
    </row>
    <row r="141" spans="1:15" ht="12" customHeight="1">
      <c r="A141" s="70" t="s">
        <v>97</v>
      </c>
      <c r="B141" s="71" t="s">
        <v>199</v>
      </c>
      <c r="C141" s="20">
        <v>40</v>
      </c>
      <c r="D141" s="21">
        <v>2.4</v>
      </c>
      <c r="E141" s="21">
        <v>0.8</v>
      </c>
      <c r="F141" s="21">
        <v>16.7</v>
      </c>
      <c r="G141" s="21">
        <v>85.7</v>
      </c>
      <c r="H141" s="36">
        <v>0.13</v>
      </c>
      <c r="I141" s="37">
        <v>0</v>
      </c>
      <c r="J141" s="37">
        <v>0</v>
      </c>
      <c r="K141" s="37">
        <v>0</v>
      </c>
      <c r="L141" s="37">
        <v>0.01</v>
      </c>
      <c r="M141" s="37">
        <v>34.799999999999997</v>
      </c>
      <c r="N141" s="37">
        <v>13.2</v>
      </c>
      <c r="O141" s="38">
        <v>0.34</v>
      </c>
    </row>
    <row r="142" spans="1:15" ht="12.75" customHeight="1">
      <c r="A142" s="70" t="s">
        <v>194</v>
      </c>
      <c r="B142" s="71">
        <v>389</v>
      </c>
      <c r="C142" s="20">
        <v>200</v>
      </c>
      <c r="D142" s="21">
        <v>1</v>
      </c>
      <c r="E142" s="21">
        <v>0</v>
      </c>
      <c r="F142" s="21">
        <v>20.2</v>
      </c>
      <c r="G142" s="21">
        <v>84.8</v>
      </c>
      <c r="H142" s="36">
        <v>0.02</v>
      </c>
      <c r="I142" s="37">
        <v>4</v>
      </c>
      <c r="J142" s="37">
        <v>0</v>
      </c>
      <c r="K142" s="37">
        <v>0</v>
      </c>
      <c r="L142" s="37">
        <v>14</v>
      </c>
      <c r="M142" s="37">
        <v>0</v>
      </c>
      <c r="N142" s="37">
        <v>8</v>
      </c>
      <c r="O142" s="38">
        <v>2.8</v>
      </c>
    </row>
    <row r="143" spans="1:15" ht="12.75" customHeight="1">
      <c r="A143" s="13" t="s">
        <v>236</v>
      </c>
      <c r="B143" s="71">
        <v>308</v>
      </c>
      <c r="C143" s="20">
        <v>60</v>
      </c>
      <c r="D143" s="21">
        <v>0.12</v>
      </c>
      <c r="E143" s="21">
        <v>2.7</v>
      </c>
      <c r="F143" s="21">
        <v>14.7</v>
      </c>
      <c r="G143" s="21">
        <v>10.4</v>
      </c>
      <c r="H143" s="36">
        <v>0.03</v>
      </c>
      <c r="I143" s="37">
        <v>8.75</v>
      </c>
      <c r="J143" s="37"/>
      <c r="K143" s="37"/>
      <c r="L143" s="37">
        <v>7</v>
      </c>
      <c r="M143" s="37"/>
      <c r="N143" s="37">
        <v>10</v>
      </c>
      <c r="O143" s="38">
        <v>0.45</v>
      </c>
    </row>
    <row r="144" spans="1:15">
      <c r="A144" s="70" t="s">
        <v>224</v>
      </c>
      <c r="B144" s="71">
        <v>847</v>
      </c>
      <c r="C144" s="20">
        <v>100</v>
      </c>
      <c r="D144" s="20">
        <v>0.8</v>
      </c>
      <c r="E144" s="20">
        <v>0.3</v>
      </c>
      <c r="F144" s="20">
        <v>57.5</v>
      </c>
      <c r="G144" s="20">
        <v>49</v>
      </c>
      <c r="H144" s="36">
        <v>0</v>
      </c>
      <c r="I144" s="37">
        <v>10</v>
      </c>
      <c r="J144" s="37">
        <v>0</v>
      </c>
      <c r="K144" s="37"/>
      <c r="L144" s="37">
        <v>38</v>
      </c>
      <c r="M144" s="37"/>
      <c r="N144" s="37"/>
      <c r="O144" s="38">
        <v>4.5999999999999996</v>
      </c>
    </row>
    <row r="145" spans="1:15" s="2" customFormat="1" ht="13.5" customHeight="1">
      <c r="A145" s="11" t="s">
        <v>84</v>
      </c>
      <c r="B145" s="59"/>
      <c r="C145" s="20"/>
      <c r="D145" s="24">
        <f>SUM(D139:D144)</f>
        <v>16.72</v>
      </c>
      <c r="E145" s="24">
        <f t="shared" ref="E145:O145" si="25">SUM(E139:E144)</f>
        <v>15.490000000000002</v>
      </c>
      <c r="F145" s="24">
        <f t="shared" si="25"/>
        <v>147.5</v>
      </c>
      <c r="G145" s="24">
        <f t="shared" si="25"/>
        <v>538.45000000000005</v>
      </c>
      <c r="H145" s="24">
        <f t="shared" si="25"/>
        <v>0.28000000000000003</v>
      </c>
      <c r="I145" s="24">
        <f t="shared" si="25"/>
        <v>31.08</v>
      </c>
      <c r="J145" s="24">
        <f t="shared" si="25"/>
        <v>0</v>
      </c>
      <c r="K145" s="24">
        <f t="shared" si="25"/>
        <v>0</v>
      </c>
      <c r="L145" s="24">
        <f t="shared" si="25"/>
        <v>84.91</v>
      </c>
      <c r="M145" s="24">
        <f t="shared" si="25"/>
        <v>122.35</v>
      </c>
      <c r="N145" s="24">
        <f t="shared" si="25"/>
        <v>57.7</v>
      </c>
      <c r="O145" s="25">
        <f t="shared" si="25"/>
        <v>9.1999999999999993</v>
      </c>
    </row>
    <row r="146" spans="1:15" s="2" customFormat="1" ht="13.5" customHeight="1" thickBot="1">
      <c r="A146" s="12" t="s">
        <v>98</v>
      </c>
      <c r="B146" s="60"/>
      <c r="C146" s="40"/>
      <c r="D146" s="26">
        <f>D145+D137</f>
        <v>33.97</v>
      </c>
      <c r="E146" s="26">
        <f t="shared" ref="E146:O146" si="26">E145+E137</f>
        <v>35.61</v>
      </c>
      <c r="F146" s="26">
        <f t="shared" si="26"/>
        <v>270.39</v>
      </c>
      <c r="G146" s="26">
        <f t="shared" si="26"/>
        <v>1205.0900000000001</v>
      </c>
      <c r="H146" s="26">
        <f t="shared" si="26"/>
        <v>14.790000000000001</v>
      </c>
      <c r="I146" s="26">
        <f t="shared" si="26"/>
        <v>39.379999999999995</v>
      </c>
      <c r="J146" s="26">
        <f t="shared" si="26"/>
        <v>0.65</v>
      </c>
      <c r="K146" s="26">
        <f t="shared" si="26"/>
        <v>0.04</v>
      </c>
      <c r="L146" s="26">
        <f t="shared" si="26"/>
        <v>435.84999999999991</v>
      </c>
      <c r="M146" s="26">
        <f t="shared" si="26"/>
        <v>400.35299999999995</v>
      </c>
      <c r="N146" s="26">
        <f t="shared" si="26"/>
        <v>109.16</v>
      </c>
      <c r="O146" s="27">
        <f t="shared" si="26"/>
        <v>11.389999999999999</v>
      </c>
    </row>
    <row r="147" spans="1:15" ht="15.75" customHeight="1">
      <c r="A147" s="8" t="s">
        <v>110</v>
      </c>
      <c r="B147" s="56"/>
      <c r="C147" s="82" t="s">
        <v>73</v>
      </c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4"/>
    </row>
    <row r="148" spans="1:15">
      <c r="A148" s="70" t="s">
        <v>229</v>
      </c>
      <c r="B148" s="71">
        <v>679</v>
      </c>
      <c r="C148" s="20" t="s">
        <v>205</v>
      </c>
      <c r="D148" s="21">
        <v>7.46</v>
      </c>
      <c r="E148" s="21">
        <v>5.61</v>
      </c>
      <c r="F148" s="21">
        <v>35.840000000000003</v>
      </c>
      <c r="G148" s="21">
        <v>230.45</v>
      </c>
      <c r="H148" s="36">
        <v>0.18</v>
      </c>
      <c r="I148" s="37" t="s">
        <v>125</v>
      </c>
      <c r="J148" s="37">
        <v>0.03</v>
      </c>
      <c r="K148" s="37">
        <v>1.45</v>
      </c>
      <c r="L148" s="37">
        <v>12.98</v>
      </c>
      <c r="M148" s="37">
        <v>208.5</v>
      </c>
      <c r="N148" s="37">
        <v>67.5</v>
      </c>
      <c r="O148" s="38">
        <v>3.95</v>
      </c>
    </row>
    <row r="149" spans="1:15" ht="13.9" customHeight="1">
      <c r="A149" s="70" t="s">
        <v>201</v>
      </c>
      <c r="B149" s="71">
        <v>1</v>
      </c>
      <c r="C149" s="20" t="s">
        <v>193</v>
      </c>
      <c r="D149" s="21">
        <v>2.0299999999999998</v>
      </c>
      <c r="E149" s="21">
        <v>8.6</v>
      </c>
      <c r="F149" s="21">
        <v>0.44</v>
      </c>
      <c r="G149" s="21">
        <v>129.1</v>
      </c>
      <c r="H149" s="37">
        <v>0.05</v>
      </c>
      <c r="I149" s="37">
        <v>0</v>
      </c>
      <c r="J149" s="37">
        <v>0.05</v>
      </c>
      <c r="K149" s="37">
        <v>0</v>
      </c>
      <c r="L149" s="37">
        <v>52.2</v>
      </c>
      <c r="M149" s="37">
        <v>0</v>
      </c>
      <c r="N149" s="37">
        <v>8.9</v>
      </c>
      <c r="O149" s="38">
        <v>0.65</v>
      </c>
    </row>
    <row r="150" spans="1:15" ht="12" customHeight="1">
      <c r="A150" s="70" t="s">
        <v>145</v>
      </c>
      <c r="B150" s="71">
        <v>42</v>
      </c>
      <c r="C150" s="20">
        <v>50</v>
      </c>
      <c r="D150" s="21">
        <v>3.8</v>
      </c>
      <c r="E150" s="21">
        <v>4.9000000000000004</v>
      </c>
      <c r="F150" s="21">
        <v>37.200000000000003</v>
      </c>
      <c r="G150" s="21">
        <v>208.5</v>
      </c>
      <c r="H150" s="36">
        <v>0.05</v>
      </c>
      <c r="I150" s="37">
        <v>0</v>
      </c>
      <c r="J150" s="37">
        <v>0</v>
      </c>
      <c r="K150" s="37">
        <v>0</v>
      </c>
      <c r="L150" s="37">
        <v>199</v>
      </c>
      <c r="M150" s="37">
        <v>0</v>
      </c>
      <c r="N150" s="37">
        <v>0</v>
      </c>
      <c r="O150" s="38">
        <v>5</v>
      </c>
    </row>
    <row r="151" spans="1:15">
      <c r="A151" s="70" t="s">
        <v>216</v>
      </c>
      <c r="B151" s="71">
        <v>945</v>
      </c>
      <c r="C151" s="20">
        <v>200</v>
      </c>
      <c r="D151" s="21">
        <v>1.4</v>
      </c>
      <c r="E151" s="21">
        <v>1.6</v>
      </c>
      <c r="F151" s="21">
        <v>16.399999999999999</v>
      </c>
      <c r="G151" s="21">
        <v>86</v>
      </c>
      <c r="H151" s="36">
        <v>0.02</v>
      </c>
      <c r="I151" s="37">
        <v>0</v>
      </c>
      <c r="J151" s="37">
        <v>0</v>
      </c>
      <c r="K151" s="37">
        <v>0</v>
      </c>
      <c r="L151" s="37">
        <v>33</v>
      </c>
      <c r="M151" s="37">
        <v>0</v>
      </c>
      <c r="N151" s="37">
        <v>0</v>
      </c>
      <c r="O151" s="38">
        <v>0.4</v>
      </c>
    </row>
    <row r="152" spans="1:15" s="2" customFormat="1" ht="12.75" thickBot="1">
      <c r="A152" s="10" t="s">
        <v>84</v>
      </c>
      <c r="B152" s="58"/>
      <c r="C152" s="39"/>
      <c r="D152" s="22">
        <f t="shared" ref="D152:O152" si="27">SUM(D148:D151)</f>
        <v>14.69</v>
      </c>
      <c r="E152" s="22">
        <f t="shared" si="27"/>
        <v>20.71</v>
      </c>
      <c r="F152" s="22">
        <f t="shared" si="27"/>
        <v>89.88</v>
      </c>
      <c r="G152" s="22">
        <f t="shared" si="27"/>
        <v>654.04999999999995</v>
      </c>
      <c r="H152" s="22">
        <f t="shared" si="27"/>
        <v>0.3</v>
      </c>
      <c r="I152" s="22">
        <f t="shared" si="27"/>
        <v>0</v>
      </c>
      <c r="J152" s="22">
        <f t="shared" si="27"/>
        <v>0.08</v>
      </c>
      <c r="K152" s="22">
        <f t="shared" si="27"/>
        <v>1.45</v>
      </c>
      <c r="L152" s="22">
        <f t="shared" si="27"/>
        <v>297.18</v>
      </c>
      <c r="M152" s="22">
        <f t="shared" si="27"/>
        <v>208.5</v>
      </c>
      <c r="N152" s="22">
        <f t="shared" si="27"/>
        <v>76.400000000000006</v>
      </c>
      <c r="O152" s="23">
        <f t="shared" si="27"/>
        <v>10.000000000000002</v>
      </c>
    </row>
    <row r="153" spans="1:15" ht="15.75">
      <c r="A153" s="8"/>
      <c r="B153" s="56"/>
      <c r="C153" s="82" t="s">
        <v>96</v>
      </c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4"/>
    </row>
    <row r="154" spans="1:15">
      <c r="A154" s="70" t="s">
        <v>253</v>
      </c>
      <c r="B154" s="71">
        <v>81</v>
      </c>
      <c r="C154" s="20">
        <v>200</v>
      </c>
      <c r="D154" s="21">
        <v>10</v>
      </c>
      <c r="E154" s="21">
        <v>9.6999999999999993</v>
      </c>
      <c r="F154" s="21">
        <v>13.7</v>
      </c>
      <c r="G154" s="21">
        <v>182.1</v>
      </c>
      <c r="H154" s="37">
        <v>0</v>
      </c>
      <c r="I154" s="37">
        <v>12.08</v>
      </c>
      <c r="J154" s="37">
        <v>0</v>
      </c>
      <c r="K154" s="37">
        <v>0</v>
      </c>
      <c r="L154" s="37">
        <v>65.92</v>
      </c>
      <c r="M154" s="37">
        <v>0</v>
      </c>
      <c r="N154" s="37">
        <v>35.35</v>
      </c>
      <c r="O154" s="38">
        <v>2.1800000000000002</v>
      </c>
    </row>
    <row r="155" spans="1:15" ht="14.25" customHeight="1">
      <c r="A155" s="70" t="s">
        <v>176</v>
      </c>
      <c r="B155" s="71">
        <v>626</v>
      </c>
      <c r="C155" s="20">
        <v>243</v>
      </c>
      <c r="D155" s="21">
        <v>18.27</v>
      </c>
      <c r="E155" s="21">
        <v>20.54</v>
      </c>
      <c r="F155" s="21">
        <v>28.74</v>
      </c>
      <c r="G155" s="21">
        <v>372.49</v>
      </c>
      <c r="H155" s="37">
        <v>0.24</v>
      </c>
      <c r="I155" s="37">
        <v>5.62</v>
      </c>
      <c r="J155" s="37">
        <v>0.04</v>
      </c>
      <c r="K155" s="37">
        <v>0</v>
      </c>
      <c r="L155" s="37">
        <v>33.200000000000003</v>
      </c>
      <c r="M155" s="37">
        <v>203.85</v>
      </c>
      <c r="N155" s="37">
        <v>63.26</v>
      </c>
      <c r="O155" s="38">
        <v>3.65</v>
      </c>
    </row>
    <row r="156" spans="1:15">
      <c r="A156" s="13" t="s">
        <v>254</v>
      </c>
      <c r="B156" s="71">
        <v>349</v>
      </c>
      <c r="C156" s="20">
        <v>200</v>
      </c>
      <c r="D156" s="21">
        <v>0.60799999999999998</v>
      </c>
      <c r="E156" s="21">
        <v>3.7999999999999999E-2</v>
      </c>
      <c r="F156" s="21">
        <v>19.63</v>
      </c>
      <c r="G156" s="21">
        <v>76.39</v>
      </c>
      <c r="H156" s="36">
        <v>0.02</v>
      </c>
      <c r="I156" s="37">
        <v>0</v>
      </c>
      <c r="J156" s="37">
        <v>0</v>
      </c>
      <c r="K156" s="37">
        <v>0</v>
      </c>
      <c r="L156" s="37">
        <v>12</v>
      </c>
      <c r="M156" s="37">
        <v>2.4</v>
      </c>
      <c r="N156" s="37">
        <v>0</v>
      </c>
      <c r="O156" s="38">
        <v>0.8</v>
      </c>
    </row>
    <row r="157" spans="1:15" ht="9.75" customHeight="1">
      <c r="A157" s="70" t="s">
        <v>97</v>
      </c>
      <c r="B157" s="71" t="s">
        <v>199</v>
      </c>
      <c r="C157" s="20">
        <v>40</v>
      </c>
      <c r="D157" s="21">
        <v>2.4</v>
      </c>
      <c r="E157" s="21">
        <v>0.8</v>
      </c>
      <c r="F157" s="21">
        <v>16.7</v>
      </c>
      <c r="G157" s="21">
        <v>85.7</v>
      </c>
      <c r="H157" s="36">
        <v>0.13</v>
      </c>
      <c r="I157" s="37">
        <v>0</v>
      </c>
      <c r="J157" s="37">
        <v>0</v>
      </c>
      <c r="K157" s="37">
        <v>0</v>
      </c>
      <c r="L157" s="37">
        <v>0.01</v>
      </c>
      <c r="M157" s="37">
        <v>34.799999999999997</v>
      </c>
      <c r="N157" s="37">
        <v>13.2</v>
      </c>
      <c r="O157" s="38">
        <v>0.34</v>
      </c>
    </row>
    <row r="158" spans="1:15" ht="15.75" customHeight="1">
      <c r="A158" s="70" t="s">
        <v>236</v>
      </c>
      <c r="B158" s="71">
        <v>308</v>
      </c>
      <c r="C158" s="20">
        <v>60</v>
      </c>
      <c r="D158" s="21">
        <v>0.12</v>
      </c>
      <c r="E158" s="21">
        <v>2.7</v>
      </c>
      <c r="F158" s="21">
        <v>14.7</v>
      </c>
      <c r="G158" s="21">
        <v>10.4</v>
      </c>
      <c r="H158" s="36">
        <v>0.03</v>
      </c>
      <c r="I158" s="37">
        <v>8.75</v>
      </c>
      <c r="J158" s="37">
        <v>0</v>
      </c>
      <c r="K158" s="37">
        <v>0</v>
      </c>
      <c r="L158" s="37">
        <v>32</v>
      </c>
      <c r="M158" s="37">
        <v>22</v>
      </c>
      <c r="N158" s="37">
        <v>16</v>
      </c>
      <c r="O158" s="38">
        <v>4.4000000000000004</v>
      </c>
    </row>
    <row r="159" spans="1:15">
      <c r="A159" s="13" t="s">
        <v>224</v>
      </c>
      <c r="B159" s="71">
        <v>847</v>
      </c>
      <c r="C159" s="20">
        <v>100</v>
      </c>
      <c r="D159" s="21">
        <v>0.8</v>
      </c>
      <c r="E159" s="21">
        <v>0.3</v>
      </c>
      <c r="F159" s="21">
        <v>57.5</v>
      </c>
      <c r="G159" s="21">
        <v>49</v>
      </c>
      <c r="H159" s="36">
        <v>0</v>
      </c>
      <c r="I159" s="37">
        <v>10</v>
      </c>
      <c r="J159" s="37"/>
      <c r="K159" s="37"/>
      <c r="L159" s="37">
        <v>7</v>
      </c>
      <c r="M159" s="37"/>
      <c r="N159" s="37">
        <v>10</v>
      </c>
      <c r="O159" s="38">
        <v>0.45</v>
      </c>
    </row>
    <row r="160" spans="1:15" s="2" customFormat="1">
      <c r="A160" s="11" t="s">
        <v>84</v>
      </c>
      <c r="B160" s="59"/>
      <c r="C160" s="20"/>
      <c r="D160" s="24">
        <f>SUM(D154:D159)</f>
        <v>32.198</v>
      </c>
      <c r="E160" s="24">
        <f t="shared" ref="E160:O160" si="28">SUM(E154:E159)</f>
        <v>34.077999999999996</v>
      </c>
      <c r="F160" s="24">
        <f t="shared" si="28"/>
        <v>150.97</v>
      </c>
      <c r="G160" s="24">
        <f t="shared" si="28"/>
        <v>776.08</v>
      </c>
      <c r="H160" s="24">
        <f t="shared" si="28"/>
        <v>0.42000000000000004</v>
      </c>
      <c r="I160" s="24">
        <f t="shared" si="28"/>
        <v>36.450000000000003</v>
      </c>
      <c r="J160" s="24">
        <f t="shared" si="28"/>
        <v>0.04</v>
      </c>
      <c r="K160" s="24">
        <f t="shared" si="28"/>
        <v>0</v>
      </c>
      <c r="L160" s="24">
        <f t="shared" si="28"/>
        <v>150.13</v>
      </c>
      <c r="M160" s="24">
        <f t="shared" si="28"/>
        <v>263.05</v>
      </c>
      <c r="N160" s="24">
        <f t="shared" si="28"/>
        <v>137.81</v>
      </c>
      <c r="O160" s="25">
        <f t="shared" si="28"/>
        <v>11.82</v>
      </c>
    </row>
    <row r="161" spans="1:15" s="2" customFormat="1">
      <c r="A161" s="12" t="s">
        <v>98</v>
      </c>
      <c r="B161" s="60"/>
      <c r="C161" s="40"/>
      <c r="D161" s="26">
        <f>D160+D152</f>
        <v>46.887999999999998</v>
      </c>
      <c r="E161" s="26">
        <f t="shared" ref="E161:O161" si="29">E160+E152</f>
        <v>54.787999999999997</v>
      </c>
      <c r="F161" s="26">
        <f t="shared" si="29"/>
        <v>240.85</v>
      </c>
      <c r="G161" s="26">
        <f t="shared" si="29"/>
        <v>1430.13</v>
      </c>
      <c r="H161" s="26">
        <f t="shared" si="29"/>
        <v>0.72</v>
      </c>
      <c r="I161" s="26">
        <f t="shared" si="29"/>
        <v>36.450000000000003</v>
      </c>
      <c r="J161" s="26">
        <f t="shared" si="29"/>
        <v>0.12</v>
      </c>
      <c r="K161" s="26">
        <f t="shared" si="29"/>
        <v>1.45</v>
      </c>
      <c r="L161" s="26">
        <f t="shared" si="29"/>
        <v>447.31</v>
      </c>
      <c r="M161" s="26">
        <f t="shared" si="29"/>
        <v>471.55</v>
      </c>
      <c r="N161" s="26">
        <f t="shared" si="29"/>
        <v>214.21</v>
      </c>
      <c r="O161" s="27">
        <f t="shared" si="29"/>
        <v>21.82</v>
      </c>
    </row>
    <row r="162" spans="1:15" ht="18.75" customHeight="1">
      <c r="A162" s="19" t="s">
        <v>218</v>
      </c>
      <c r="B162" s="19"/>
      <c r="C162" s="43"/>
      <c r="D162" s="15">
        <v>164.37</v>
      </c>
      <c r="E162" s="15">
        <v>177.78</v>
      </c>
      <c r="F162" s="15">
        <v>1195.25</v>
      </c>
      <c r="G162" s="15">
        <v>6774.41</v>
      </c>
      <c r="H162" s="15">
        <v>3.11</v>
      </c>
      <c r="I162" s="15">
        <v>172.36</v>
      </c>
      <c r="J162" s="15">
        <v>103.36</v>
      </c>
      <c r="K162" s="15">
        <v>2.4</v>
      </c>
      <c r="L162" s="15" t="s">
        <v>221</v>
      </c>
      <c r="M162" s="15">
        <v>2427.14</v>
      </c>
      <c r="N162" s="15">
        <v>590.41999999999996</v>
      </c>
      <c r="O162" s="15">
        <v>47.78</v>
      </c>
    </row>
    <row r="163" spans="1:15" ht="18.75" customHeight="1">
      <c r="A163" s="19" t="s">
        <v>219</v>
      </c>
      <c r="B163" s="19"/>
      <c r="C163" s="43"/>
      <c r="D163" s="15">
        <v>289.27999999999997</v>
      </c>
      <c r="E163" s="15">
        <v>247.43</v>
      </c>
      <c r="F163" s="15">
        <v>1088.02</v>
      </c>
      <c r="G163" s="15">
        <v>7845.99</v>
      </c>
      <c r="H163" s="15">
        <v>4.8899999999999997</v>
      </c>
      <c r="I163" s="15">
        <v>485.5</v>
      </c>
      <c r="J163" s="15">
        <v>141.41</v>
      </c>
      <c r="K163" s="15">
        <v>4.51</v>
      </c>
      <c r="L163" s="15">
        <v>1433.48</v>
      </c>
      <c r="M163" s="15">
        <v>2997.36</v>
      </c>
      <c r="N163" s="15">
        <v>1223.4100000000001</v>
      </c>
      <c r="O163" s="15">
        <v>98.57</v>
      </c>
    </row>
    <row r="164" spans="1:15" ht="15.75" thickBot="1">
      <c r="A164" s="16" t="s">
        <v>128</v>
      </c>
      <c r="B164" s="64"/>
      <c r="C164" s="44"/>
      <c r="D164" s="17">
        <f>D163+D162</f>
        <v>453.65</v>
      </c>
      <c r="E164" s="17">
        <f t="shared" ref="E164:O164" si="30">E163+E162</f>
        <v>425.21000000000004</v>
      </c>
      <c r="F164" s="17">
        <f t="shared" si="30"/>
        <v>2283.27</v>
      </c>
      <c r="G164" s="17">
        <f t="shared" si="30"/>
        <v>14620.4</v>
      </c>
      <c r="H164" s="17">
        <f t="shared" si="30"/>
        <v>8</v>
      </c>
      <c r="I164" s="17">
        <f t="shared" si="30"/>
        <v>657.86</v>
      </c>
      <c r="J164" s="17">
        <f t="shared" si="30"/>
        <v>244.76999999999998</v>
      </c>
      <c r="K164" s="17">
        <f t="shared" si="30"/>
        <v>6.91</v>
      </c>
      <c r="L164" s="17">
        <v>4569.88</v>
      </c>
      <c r="M164" s="17">
        <f t="shared" si="30"/>
        <v>5424.5</v>
      </c>
      <c r="N164" s="17">
        <f t="shared" si="30"/>
        <v>1813.83</v>
      </c>
      <c r="O164" s="18">
        <f t="shared" si="30"/>
        <v>146.35</v>
      </c>
    </row>
    <row r="166" spans="1:15">
      <c r="A166" t="s">
        <v>125</v>
      </c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</row>
  </sheetData>
  <mergeCells count="23">
    <mergeCell ref="C123:O123"/>
    <mergeCell ref="C138:O138"/>
    <mergeCell ref="C118:O118"/>
    <mergeCell ref="C132:O132"/>
    <mergeCell ref="C108:O108"/>
    <mergeCell ref="A6:O6"/>
    <mergeCell ref="A7:O7"/>
    <mergeCell ref="A8:O8"/>
    <mergeCell ref="C15:O15"/>
    <mergeCell ref="C9:O9"/>
    <mergeCell ref="C153:O153"/>
    <mergeCell ref="C87:O87"/>
    <mergeCell ref="C39:O39"/>
    <mergeCell ref="C44:O44"/>
    <mergeCell ref="C147:O147"/>
    <mergeCell ref="C102:O102"/>
    <mergeCell ref="C92:O92"/>
    <mergeCell ref="C53:O53"/>
    <mergeCell ref="C25:O25"/>
    <mergeCell ref="C30:O30"/>
    <mergeCell ref="C60:O60"/>
    <mergeCell ref="C71:O71"/>
    <mergeCell ref="C77:O77"/>
  </mergeCells>
  <phoneticPr fontId="19" type="noConversion"/>
  <pageMargins left="0.11811023622047245" right="0" top="0.15748031496062992" bottom="0" header="0.31496062992125984" footer="0.31496062992125984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S119"/>
  <sheetViews>
    <sheetView zoomScaleNormal="118" workbookViewId="0">
      <selection activeCell="E14" sqref="E14"/>
    </sheetView>
  </sheetViews>
  <sheetFormatPr defaultRowHeight="12"/>
  <cols>
    <col min="1" max="1" width="4.6640625" customWidth="1"/>
    <col min="2" max="2" width="28.83203125" customWidth="1"/>
    <col min="3" max="3" width="8.33203125" customWidth="1"/>
    <col min="4" max="4" width="8" style="32" customWidth="1"/>
    <col min="5" max="5" width="10.33203125" style="32" customWidth="1"/>
    <col min="6" max="6" width="9.5" style="32" customWidth="1"/>
    <col min="7" max="8" width="10.6640625" style="32" customWidth="1"/>
    <col min="9" max="9" width="6.5" style="32" customWidth="1"/>
    <col min="10" max="10" width="6.6640625" style="32" customWidth="1"/>
    <col min="11" max="11" width="7.1640625" style="32" customWidth="1"/>
    <col min="12" max="12" width="6.83203125" style="32" customWidth="1"/>
    <col min="13" max="13" width="8.83203125" style="32" customWidth="1"/>
    <col min="14" max="14" width="8.6640625" style="32" customWidth="1"/>
    <col min="15" max="15" width="8.1640625" style="32" customWidth="1"/>
    <col min="16" max="16" width="6.83203125" style="32" customWidth="1"/>
  </cols>
  <sheetData>
    <row r="1" spans="2:19" ht="15.75">
      <c r="B1" s="6" t="s">
        <v>103</v>
      </c>
      <c r="C1" s="6"/>
      <c r="K1" s="33"/>
      <c r="M1" s="33" t="s">
        <v>104</v>
      </c>
    </row>
    <row r="2" spans="2:19" ht="15">
      <c r="B2" s="7" t="s">
        <v>105</v>
      </c>
      <c r="C2" s="7"/>
      <c r="K2" s="34"/>
      <c r="M2" s="34" t="s">
        <v>106</v>
      </c>
    </row>
    <row r="3" spans="2:19" ht="15">
      <c r="B3" s="7" t="s">
        <v>126</v>
      </c>
      <c r="C3" s="7"/>
      <c r="K3" s="34"/>
      <c r="M3" s="34" t="s">
        <v>107</v>
      </c>
    </row>
    <row r="4" spans="2:19" ht="15">
      <c r="K4" s="34"/>
      <c r="M4" s="34" t="s">
        <v>108</v>
      </c>
    </row>
    <row r="5" spans="2:19" ht="42.75" customHeight="1">
      <c r="B5" s="86" t="s">
        <v>186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</row>
    <row r="6" spans="2:19" ht="12.75" thickBot="1"/>
    <row r="7" spans="2:19" ht="36" customHeight="1">
      <c r="B7" s="87" t="s">
        <v>75</v>
      </c>
      <c r="C7" s="54" t="s">
        <v>185</v>
      </c>
      <c r="D7" s="35" t="s">
        <v>76</v>
      </c>
      <c r="E7" s="35" t="s">
        <v>77</v>
      </c>
      <c r="F7" s="35" t="s">
        <v>79</v>
      </c>
      <c r="G7" s="35" t="s">
        <v>80</v>
      </c>
      <c r="H7" s="35" t="s">
        <v>99</v>
      </c>
      <c r="I7" s="89" t="s">
        <v>85</v>
      </c>
      <c r="J7" s="90"/>
      <c r="K7" s="90"/>
      <c r="L7" s="91"/>
      <c r="M7" s="89" t="s">
        <v>90</v>
      </c>
      <c r="N7" s="90"/>
      <c r="O7" s="90"/>
      <c r="P7" s="92"/>
    </row>
    <row r="8" spans="2:19" ht="12.75" customHeight="1" thickBot="1">
      <c r="B8" s="88"/>
      <c r="C8" s="55"/>
      <c r="D8" s="3"/>
      <c r="E8" s="3" t="s">
        <v>78</v>
      </c>
      <c r="F8" s="3" t="s">
        <v>78</v>
      </c>
      <c r="G8" s="3" t="s">
        <v>81</v>
      </c>
      <c r="H8" s="3" t="s">
        <v>94</v>
      </c>
      <c r="I8" s="3" t="s">
        <v>86</v>
      </c>
      <c r="J8" s="3" t="s">
        <v>87</v>
      </c>
      <c r="K8" s="4" t="s">
        <v>88</v>
      </c>
      <c r="L8" s="4" t="s">
        <v>89</v>
      </c>
      <c r="M8" s="3" t="s">
        <v>91</v>
      </c>
      <c r="N8" s="3" t="s">
        <v>92</v>
      </c>
      <c r="O8" s="4" t="s">
        <v>93</v>
      </c>
      <c r="P8" s="5" t="s">
        <v>74</v>
      </c>
    </row>
    <row r="9" spans="2:19" ht="13.5" customHeight="1">
      <c r="B9" s="8" t="s">
        <v>109</v>
      </c>
      <c r="C9" s="56"/>
      <c r="D9" s="82" t="s">
        <v>187</v>
      </c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4"/>
    </row>
    <row r="10" spans="2:19" ht="22.5" customHeight="1">
      <c r="B10" s="65" t="s">
        <v>188</v>
      </c>
      <c r="C10" s="66"/>
      <c r="D10" s="67"/>
      <c r="E10" s="21">
        <v>16</v>
      </c>
      <c r="F10" s="21">
        <v>1</v>
      </c>
      <c r="G10" s="21">
        <v>70</v>
      </c>
      <c r="H10" s="21">
        <v>335.49</v>
      </c>
      <c r="I10" s="36">
        <v>0.2</v>
      </c>
      <c r="J10" s="37">
        <v>0</v>
      </c>
      <c r="K10" s="37">
        <v>0.01</v>
      </c>
      <c r="L10" s="37">
        <v>3.2</v>
      </c>
      <c r="M10" s="37">
        <v>250</v>
      </c>
      <c r="N10" s="37">
        <v>250</v>
      </c>
      <c r="O10" s="37">
        <v>50</v>
      </c>
      <c r="P10" s="38">
        <v>2</v>
      </c>
    </row>
    <row r="11" spans="2:19" ht="16.5" customHeight="1">
      <c r="B11" s="9" t="s">
        <v>129</v>
      </c>
      <c r="C11" s="57"/>
      <c r="D11" s="20">
        <v>50</v>
      </c>
      <c r="E11" s="21">
        <v>16</v>
      </c>
      <c r="F11" s="21">
        <v>1</v>
      </c>
      <c r="G11" s="21">
        <v>70</v>
      </c>
      <c r="H11" s="21">
        <v>335.49</v>
      </c>
      <c r="I11" s="36">
        <v>0.2</v>
      </c>
      <c r="J11" s="37">
        <v>0</v>
      </c>
      <c r="K11" s="37">
        <v>0.01</v>
      </c>
      <c r="L11" s="37">
        <v>3.2</v>
      </c>
      <c r="M11" s="37">
        <v>250</v>
      </c>
      <c r="N11" s="37">
        <v>250</v>
      </c>
      <c r="O11" s="37">
        <v>50</v>
      </c>
      <c r="P11" s="38">
        <v>2</v>
      </c>
    </row>
    <row r="12" spans="2:19" ht="16.5" customHeight="1">
      <c r="B12" s="9" t="s">
        <v>95</v>
      </c>
      <c r="C12" s="57"/>
      <c r="D12" s="20" t="s">
        <v>100</v>
      </c>
      <c r="E12" s="21">
        <v>0.18</v>
      </c>
      <c r="F12" s="21">
        <v>0.04</v>
      </c>
      <c r="G12" s="21">
        <v>7.71</v>
      </c>
      <c r="H12" s="21">
        <v>57</v>
      </c>
      <c r="I12" s="36">
        <v>0.02</v>
      </c>
      <c r="J12" s="37">
        <v>0</v>
      </c>
      <c r="K12" s="37">
        <v>0</v>
      </c>
      <c r="L12" s="37">
        <v>4.54</v>
      </c>
      <c r="M12" s="37">
        <v>7.55</v>
      </c>
      <c r="N12" s="37">
        <v>0</v>
      </c>
      <c r="O12" s="37">
        <v>4.03</v>
      </c>
      <c r="P12" s="38">
        <v>0.04</v>
      </c>
    </row>
    <row r="13" spans="2:19" ht="16.5" customHeight="1">
      <c r="B13" s="9" t="s">
        <v>97</v>
      </c>
      <c r="C13" s="57"/>
      <c r="D13" s="20">
        <v>40</v>
      </c>
      <c r="E13" s="21" t="s">
        <v>125</v>
      </c>
      <c r="F13" s="21">
        <v>0.04</v>
      </c>
      <c r="G13" s="21">
        <v>20.6</v>
      </c>
      <c r="H13" s="21">
        <v>94.4</v>
      </c>
      <c r="I13" s="37">
        <v>0.06</v>
      </c>
      <c r="J13" s="37">
        <v>0</v>
      </c>
      <c r="K13" s="37">
        <v>0</v>
      </c>
      <c r="L13" s="37">
        <v>0</v>
      </c>
      <c r="M13" s="37">
        <v>0</v>
      </c>
      <c r="N13" s="37">
        <v>34.4</v>
      </c>
      <c r="O13" s="37">
        <v>14</v>
      </c>
      <c r="P13" s="38">
        <v>0.64</v>
      </c>
    </row>
    <row r="14" spans="2:19" s="2" customFormat="1" ht="16.5" customHeight="1" thickBot="1">
      <c r="B14" s="10" t="s">
        <v>84</v>
      </c>
      <c r="C14" s="58"/>
      <c r="D14" s="39"/>
      <c r="E14" s="22">
        <f>SUM(E11:E13)</f>
        <v>16.18</v>
      </c>
      <c r="F14" s="22">
        <f t="shared" ref="F14:P14" si="0">SUM(F11:F13)</f>
        <v>1.08</v>
      </c>
      <c r="G14" s="22">
        <f t="shared" si="0"/>
        <v>98.31</v>
      </c>
      <c r="H14" s="22">
        <f t="shared" si="0"/>
        <v>486.89</v>
      </c>
      <c r="I14" s="22">
        <f t="shared" si="0"/>
        <v>0.28000000000000003</v>
      </c>
      <c r="J14" s="22">
        <f t="shared" si="0"/>
        <v>0</v>
      </c>
      <c r="K14" s="22">
        <f t="shared" si="0"/>
        <v>0.01</v>
      </c>
      <c r="L14" s="22">
        <f t="shared" si="0"/>
        <v>7.74</v>
      </c>
      <c r="M14" s="22">
        <f t="shared" si="0"/>
        <v>257.55</v>
      </c>
      <c r="N14" s="22">
        <f t="shared" si="0"/>
        <v>284.39999999999998</v>
      </c>
      <c r="O14" s="22">
        <f t="shared" si="0"/>
        <v>68.03</v>
      </c>
      <c r="P14" s="23">
        <f t="shared" si="0"/>
        <v>2.68</v>
      </c>
      <c r="S14" s="48"/>
    </row>
    <row r="15" spans="2:19" ht="12" customHeight="1">
      <c r="B15" s="8" t="s">
        <v>118</v>
      </c>
      <c r="C15" s="56"/>
      <c r="D15" s="82" t="s">
        <v>96</v>
      </c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4"/>
    </row>
    <row r="16" spans="2:19" ht="23.25" customHeight="1">
      <c r="B16" s="65" t="s">
        <v>189</v>
      </c>
      <c r="C16" s="66" t="s">
        <v>190</v>
      </c>
      <c r="D16" s="67">
        <v>250</v>
      </c>
      <c r="E16" s="68">
        <v>3</v>
      </c>
      <c r="F16" s="68">
        <v>4.5</v>
      </c>
      <c r="G16" s="68">
        <v>20.100000000000001</v>
      </c>
      <c r="H16" s="68">
        <v>135</v>
      </c>
      <c r="I16" s="68"/>
      <c r="J16" s="68"/>
      <c r="K16" s="68"/>
      <c r="L16" s="68"/>
      <c r="M16" s="68"/>
      <c r="N16" s="68"/>
      <c r="O16" s="68"/>
      <c r="P16" s="69"/>
    </row>
    <row r="17" spans="2:16" ht="25.5" customHeight="1">
      <c r="B17" s="9" t="s">
        <v>167</v>
      </c>
      <c r="C17" s="57"/>
      <c r="D17" s="20">
        <v>200</v>
      </c>
      <c r="E17" s="21">
        <v>17.23</v>
      </c>
      <c r="F17" s="21">
        <v>31</v>
      </c>
      <c r="G17" s="21">
        <v>43.06</v>
      </c>
      <c r="H17" s="21">
        <v>532</v>
      </c>
      <c r="I17" s="36">
        <v>36.119999999999997</v>
      </c>
      <c r="J17" s="37">
        <v>13.7</v>
      </c>
      <c r="K17" s="37">
        <v>0.19</v>
      </c>
      <c r="L17" s="37">
        <v>0.22</v>
      </c>
      <c r="M17" s="37">
        <v>1.8</v>
      </c>
      <c r="N17" s="37">
        <v>59.4</v>
      </c>
      <c r="O17" s="37">
        <v>23.7</v>
      </c>
      <c r="P17" s="38">
        <v>2.0699999999999998</v>
      </c>
    </row>
    <row r="18" spans="2:16" ht="16.5" customHeight="1">
      <c r="B18" s="9" t="s">
        <v>130</v>
      </c>
      <c r="C18" s="57"/>
      <c r="D18" s="20" t="s">
        <v>100</v>
      </c>
      <c r="E18" s="21">
        <v>8</v>
      </c>
      <c r="F18" s="21">
        <v>2.2000000000000002</v>
      </c>
      <c r="G18" s="21">
        <v>15.4</v>
      </c>
      <c r="H18" s="21">
        <v>114</v>
      </c>
      <c r="I18" s="36">
        <v>0.01</v>
      </c>
      <c r="J18" s="37">
        <v>7.3</v>
      </c>
      <c r="K18" s="37">
        <v>0.02</v>
      </c>
      <c r="L18" s="37">
        <v>0.02</v>
      </c>
      <c r="M18" s="37">
        <v>224</v>
      </c>
      <c r="N18" s="37">
        <v>185</v>
      </c>
      <c r="O18" s="37">
        <v>198</v>
      </c>
      <c r="P18" s="38">
        <v>36</v>
      </c>
    </row>
    <row r="19" spans="2:16" ht="16.5" customHeight="1">
      <c r="B19" s="9" t="s">
        <v>97</v>
      </c>
      <c r="C19" s="57"/>
      <c r="D19" s="20">
        <v>40</v>
      </c>
      <c r="E19" s="21">
        <v>3.16</v>
      </c>
      <c r="F19" s="21">
        <v>0.04</v>
      </c>
      <c r="G19" s="21">
        <v>20.6</v>
      </c>
      <c r="H19" s="21">
        <v>94.4</v>
      </c>
      <c r="I19" s="37">
        <v>0.06</v>
      </c>
      <c r="J19" s="37">
        <v>0</v>
      </c>
      <c r="K19" s="37">
        <v>0</v>
      </c>
      <c r="L19" s="37">
        <v>0</v>
      </c>
      <c r="M19" s="37">
        <v>0</v>
      </c>
      <c r="N19" s="37">
        <v>34.4</v>
      </c>
      <c r="O19" s="37">
        <v>14</v>
      </c>
      <c r="P19" s="38">
        <v>0.64</v>
      </c>
    </row>
    <row r="20" spans="2:16" s="2" customFormat="1" ht="14.25" customHeight="1">
      <c r="B20" s="11" t="s">
        <v>84</v>
      </c>
      <c r="C20" s="59"/>
      <c r="D20" s="20"/>
      <c r="E20" s="24">
        <f t="shared" ref="E20:P20" si="1">SUM(E17:E19)</f>
        <v>28.39</v>
      </c>
      <c r="F20" s="24">
        <f t="shared" si="1"/>
        <v>33.24</v>
      </c>
      <c r="G20" s="24">
        <f t="shared" si="1"/>
        <v>79.06</v>
      </c>
      <c r="H20" s="24">
        <f t="shared" si="1"/>
        <v>740.4</v>
      </c>
      <c r="I20" s="24">
        <f t="shared" si="1"/>
        <v>36.19</v>
      </c>
      <c r="J20" s="24">
        <f t="shared" si="1"/>
        <v>21</v>
      </c>
      <c r="K20" s="24">
        <f t="shared" si="1"/>
        <v>0.21</v>
      </c>
      <c r="L20" s="24">
        <f t="shared" si="1"/>
        <v>0.24</v>
      </c>
      <c r="M20" s="24">
        <f t="shared" si="1"/>
        <v>225.8</v>
      </c>
      <c r="N20" s="24">
        <f t="shared" si="1"/>
        <v>278.8</v>
      </c>
      <c r="O20" s="24">
        <f t="shared" si="1"/>
        <v>235.7</v>
      </c>
      <c r="P20" s="25">
        <f t="shared" si="1"/>
        <v>38.71</v>
      </c>
    </row>
    <row r="21" spans="2:16" s="2" customFormat="1" ht="16.5" customHeight="1" thickBot="1">
      <c r="B21" s="12" t="s">
        <v>98</v>
      </c>
      <c r="C21" s="60"/>
      <c r="D21" s="40"/>
      <c r="E21" s="26">
        <f t="shared" ref="E21:P21" si="2">E20+E14</f>
        <v>44.57</v>
      </c>
      <c r="F21" s="26">
        <f t="shared" si="2"/>
        <v>34.32</v>
      </c>
      <c r="G21" s="26">
        <f t="shared" si="2"/>
        <v>177.37</v>
      </c>
      <c r="H21" s="26">
        <f t="shared" si="2"/>
        <v>1227.29</v>
      </c>
      <c r="I21" s="26">
        <f t="shared" si="2"/>
        <v>36.47</v>
      </c>
      <c r="J21" s="26">
        <f t="shared" si="2"/>
        <v>21</v>
      </c>
      <c r="K21" s="26">
        <f t="shared" si="2"/>
        <v>0.22</v>
      </c>
      <c r="L21" s="26">
        <f t="shared" si="2"/>
        <v>7.98</v>
      </c>
      <c r="M21" s="26">
        <f t="shared" si="2"/>
        <v>483.35</v>
      </c>
      <c r="N21" s="26">
        <f t="shared" si="2"/>
        <v>563.20000000000005</v>
      </c>
      <c r="O21" s="26">
        <f t="shared" si="2"/>
        <v>303.73</v>
      </c>
      <c r="P21" s="27">
        <f t="shared" si="2"/>
        <v>41.39</v>
      </c>
    </row>
    <row r="22" spans="2:16" ht="12" customHeight="1">
      <c r="B22" s="8" t="s">
        <v>117</v>
      </c>
      <c r="C22" s="56"/>
      <c r="D22" s="82" t="s">
        <v>96</v>
      </c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3"/>
      <c r="P22" s="84"/>
    </row>
    <row r="23" spans="2:16" ht="16.5" customHeight="1">
      <c r="B23" s="9" t="s">
        <v>121</v>
      </c>
      <c r="C23" s="9"/>
      <c r="D23" s="46">
        <v>100</v>
      </c>
      <c r="E23" s="20">
        <v>8.4600000000000009</v>
      </c>
      <c r="F23" s="21">
        <v>3.18</v>
      </c>
      <c r="G23" s="21">
        <v>40.21</v>
      </c>
      <c r="H23" s="21">
        <v>183.27</v>
      </c>
      <c r="I23" s="21">
        <v>348</v>
      </c>
      <c r="J23" s="36"/>
      <c r="K23" s="36"/>
      <c r="L23" s="36"/>
      <c r="M23" s="36"/>
      <c r="N23" s="36"/>
      <c r="O23" s="36"/>
      <c r="P23" s="41"/>
    </row>
    <row r="24" spans="2:16" ht="16.5" customHeight="1">
      <c r="B24" s="9" t="s">
        <v>120</v>
      </c>
      <c r="C24" s="57"/>
      <c r="D24" s="20">
        <v>200</v>
      </c>
      <c r="E24" s="21">
        <v>3.2</v>
      </c>
      <c r="F24" s="21">
        <v>1.73</v>
      </c>
      <c r="G24" s="21">
        <v>14.9</v>
      </c>
      <c r="H24" s="21">
        <v>112</v>
      </c>
      <c r="I24" s="36">
        <v>0.16</v>
      </c>
      <c r="J24" s="36">
        <v>1</v>
      </c>
      <c r="K24" s="36"/>
      <c r="L24" s="36">
        <v>0.1</v>
      </c>
      <c r="M24" s="37">
        <v>153</v>
      </c>
      <c r="N24" s="37">
        <v>140.30000000000001</v>
      </c>
      <c r="O24" s="37">
        <v>18.399999999999999</v>
      </c>
      <c r="P24" s="41">
        <v>0.48</v>
      </c>
    </row>
    <row r="25" spans="2:16" s="2" customFormat="1" ht="16.5" customHeight="1" thickBot="1">
      <c r="B25" s="10" t="s">
        <v>84</v>
      </c>
      <c r="C25" s="58"/>
      <c r="D25" s="39"/>
      <c r="E25" s="22">
        <f t="shared" ref="E25:P25" si="3">SUM(E23:E24)</f>
        <v>11.66</v>
      </c>
      <c r="F25" s="22">
        <f t="shared" si="3"/>
        <v>4.91</v>
      </c>
      <c r="G25" s="22">
        <f t="shared" si="3"/>
        <v>55.11</v>
      </c>
      <c r="H25" s="22">
        <f t="shared" si="3"/>
        <v>295.27</v>
      </c>
      <c r="I25" s="22">
        <f t="shared" si="3"/>
        <v>348.16</v>
      </c>
      <c r="J25" s="22">
        <f t="shared" si="3"/>
        <v>1</v>
      </c>
      <c r="K25" s="22">
        <f t="shared" si="3"/>
        <v>0</v>
      </c>
      <c r="L25" s="22">
        <f t="shared" si="3"/>
        <v>0.1</v>
      </c>
      <c r="M25" s="22">
        <f t="shared" si="3"/>
        <v>153</v>
      </c>
      <c r="N25" s="22">
        <f t="shared" si="3"/>
        <v>140.30000000000001</v>
      </c>
      <c r="O25" s="22">
        <f t="shared" si="3"/>
        <v>18.399999999999999</v>
      </c>
      <c r="P25" s="23">
        <f t="shared" si="3"/>
        <v>0.48</v>
      </c>
    </row>
    <row r="26" spans="2:16" ht="14.25" customHeight="1">
      <c r="B26" s="8" t="s">
        <v>116</v>
      </c>
      <c r="C26" s="56"/>
      <c r="D26" s="82" t="s">
        <v>96</v>
      </c>
      <c r="E26" s="83"/>
      <c r="F26" s="83"/>
      <c r="G26" s="83"/>
      <c r="H26" s="83"/>
      <c r="I26" s="83"/>
      <c r="J26" s="83"/>
      <c r="K26" s="83"/>
      <c r="L26" s="83"/>
      <c r="M26" s="83"/>
      <c r="N26" s="83"/>
      <c r="O26" s="83"/>
      <c r="P26" s="84"/>
    </row>
    <row r="27" spans="2:16" ht="16.5" customHeight="1">
      <c r="B27" s="13" t="s">
        <v>132</v>
      </c>
      <c r="C27" s="61"/>
      <c r="D27" s="20" t="s">
        <v>166</v>
      </c>
      <c r="E27" s="21">
        <v>7.46</v>
      </c>
      <c r="F27" s="21">
        <v>5.61</v>
      </c>
      <c r="G27" s="21">
        <v>35.840000000000003</v>
      </c>
      <c r="H27" s="21">
        <v>311.58</v>
      </c>
      <c r="I27" s="37">
        <v>0.18</v>
      </c>
      <c r="J27" s="37">
        <v>0</v>
      </c>
      <c r="K27" s="37">
        <v>0.02</v>
      </c>
      <c r="L27" s="37">
        <v>1.45</v>
      </c>
      <c r="M27" s="37">
        <v>12.98</v>
      </c>
      <c r="N27" s="37">
        <v>208.5</v>
      </c>
      <c r="O27" s="37">
        <v>67.5</v>
      </c>
      <c r="P27" s="38">
        <v>3.95</v>
      </c>
    </row>
    <row r="28" spans="2:16" ht="16.5" customHeight="1">
      <c r="B28" s="9" t="s">
        <v>133</v>
      </c>
      <c r="C28" s="9"/>
      <c r="D28" s="46">
        <v>100</v>
      </c>
      <c r="E28" s="20">
        <v>12.44</v>
      </c>
      <c r="F28" s="21">
        <v>9.24</v>
      </c>
      <c r="G28" s="21">
        <v>12.56</v>
      </c>
      <c r="H28" s="21">
        <v>225.06</v>
      </c>
      <c r="I28" s="21">
        <v>0.08</v>
      </c>
      <c r="J28" s="36">
        <v>0.12</v>
      </c>
      <c r="K28" s="37">
        <v>23</v>
      </c>
      <c r="L28" s="37">
        <v>1.62</v>
      </c>
      <c r="M28" s="37">
        <v>35</v>
      </c>
      <c r="N28" s="37">
        <v>133.1</v>
      </c>
      <c r="O28" s="37">
        <v>25.7</v>
      </c>
      <c r="P28" s="37">
        <v>1.2</v>
      </c>
    </row>
    <row r="29" spans="2:16" ht="16.5" customHeight="1">
      <c r="B29" s="9" t="s">
        <v>158</v>
      </c>
      <c r="C29" s="57"/>
      <c r="D29" s="20">
        <v>200</v>
      </c>
      <c r="E29" s="21">
        <v>0.34</v>
      </c>
      <c r="F29" s="21">
        <v>0</v>
      </c>
      <c r="G29" s="21">
        <v>25.63</v>
      </c>
      <c r="H29" s="21">
        <v>119.72</v>
      </c>
      <c r="I29" s="37">
        <v>0.01</v>
      </c>
      <c r="J29" s="37">
        <v>1.08</v>
      </c>
      <c r="K29" s="37">
        <v>0</v>
      </c>
      <c r="L29" s="37">
        <v>0</v>
      </c>
      <c r="M29" s="37">
        <v>6.4</v>
      </c>
      <c r="N29" s="37">
        <v>3.6</v>
      </c>
      <c r="O29" s="37">
        <v>0</v>
      </c>
      <c r="P29" s="38">
        <v>0.18</v>
      </c>
    </row>
    <row r="30" spans="2:16" ht="16.5" customHeight="1">
      <c r="B30" s="9" t="s">
        <v>97</v>
      </c>
      <c r="C30" s="57"/>
      <c r="D30" s="20">
        <v>40</v>
      </c>
      <c r="E30" s="21">
        <v>3.16</v>
      </c>
      <c r="F30" s="21">
        <v>0.04</v>
      </c>
      <c r="G30" s="21">
        <v>20.6</v>
      </c>
      <c r="H30" s="21">
        <v>94.4</v>
      </c>
      <c r="I30" s="37">
        <v>0.06</v>
      </c>
      <c r="J30" s="37">
        <v>0</v>
      </c>
      <c r="K30" s="37">
        <v>0</v>
      </c>
      <c r="L30" s="37">
        <v>0</v>
      </c>
      <c r="M30" s="37">
        <v>0</v>
      </c>
      <c r="N30" s="37">
        <v>34.4</v>
      </c>
      <c r="O30" s="37">
        <v>14</v>
      </c>
      <c r="P30" s="38">
        <v>0.64</v>
      </c>
    </row>
    <row r="31" spans="2:16" s="2" customFormat="1" ht="16.5" customHeight="1">
      <c r="B31" s="11" t="s">
        <v>84</v>
      </c>
      <c r="C31" s="59"/>
      <c r="D31" s="20"/>
      <c r="E31" s="24">
        <f t="shared" ref="E31:P31" si="4">SUM(E27:E30)</f>
        <v>23.4</v>
      </c>
      <c r="F31" s="24">
        <f t="shared" si="4"/>
        <v>14.89</v>
      </c>
      <c r="G31" s="24">
        <f t="shared" si="4"/>
        <v>94.63</v>
      </c>
      <c r="H31" s="24">
        <f t="shared" si="4"/>
        <v>750.76</v>
      </c>
      <c r="I31" s="24">
        <f t="shared" si="4"/>
        <v>0.33</v>
      </c>
      <c r="J31" s="24">
        <f t="shared" si="4"/>
        <v>1.2000000000000002</v>
      </c>
      <c r="K31" s="24">
        <f t="shared" si="4"/>
        <v>23.02</v>
      </c>
      <c r="L31" s="24">
        <f t="shared" si="4"/>
        <v>3.0700000000000003</v>
      </c>
      <c r="M31" s="24">
        <f t="shared" si="4"/>
        <v>54.38</v>
      </c>
      <c r="N31" s="24">
        <f t="shared" si="4"/>
        <v>379.6</v>
      </c>
      <c r="O31" s="24">
        <f t="shared" si="4"/>
        <v>107.2</v>
      </c>
      <c r="P31" s="25">
        <f t="shared" si="4"/>
        <v>5.97</v>
      </c>
    </row>
    <row r="32" spans="2:16" s="2" customFormat="1" ht="16.5" customHeight="1" thickBot="1">
      <c r="B32" s="12" t="s">
        <v>98</v>
      </c>
      <c r="C32" s="60"/>
      <c r="D32" s="40"/>
      <c r="E32" s="26">
        <f t="shared" ref="E32:P32" si="5">E31+E25</f>
        <v>35.06</v>
      </c>
      <c r="F32" s="26">
        <f t="shared" si="5"/>
        <v>19.8</v>
      </c>
      <c r="G32" s="26">
        <f t="shared" si="5"/>
        <v>149.74</v>
      </c>
      <c r="H32" s="26">
        <f t="shared" si="5"/>
        <v>1046.03</v>
      </c>
      <c r="I32" s="26">
        <f t="shared" si="5"/>
        <v>348.49</v>
      </c>
      <c r="J32" s="26">
        <f t="shared" si="5"/>
        <v>2.2000000000000002</v>
      </c>
      <c r="K32" s="26">
        <f t="shared" si="5"/>
        <v>23.02</v>
      </c>
      <c r="L32" s="26">
        <f t="shared" si="5"/>
        <v>3.1700000000000004</v>
      </c>
      <c r="M32" s="26">
        <f t="shared" si="5"/>
        <v>207.38</v>
      </c>
      <c r="N32" s="26">
        <f t="shared" si="5"/>
        <v>519.90000000000009</v>
      </c>
      <c r="O32" s="26">
        <f t="shared" si="5"/>
        <v>125.6</v>
      </c>
      <c r="P32" s="27">
        <f t="shared" si="5"/>
        <v>6.4499999999999993</v>
      </c>
    </row>
    <row r="33" spans="2:16" ht="14.25" customHeight="1">
      <c r="B33" s="8" t="s">
        <v>183</v>
      </c>
      <c r="C33" s="56"/>
      <c r="D33" s="82" t="s">
        <v>96</v>
      </c>
      <c r="E33" s="83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4"/>
    </row>
    <row r="34" spans="2:16" ht="16.5" customHeight="1">
      <c r="B34" s="47" t="s">
        <v>153</v>
      </c>
      <c r="C34" s="62"/>
      <c r="D34" s="20">
        <v>50</v>
      </c>
      <c r="E34" s="21">
        <v>13.78</v>
      </c>
      <c r="F34" s="21">
        <v>12.64</v>
      </c>
      <c r="G34" s="21">
        <v>60.11</v>
      </c>
      <c r="H34" s="21">
        <v>390.01</v>
      </c>
      <c r="I34" s="37">
        <v>0.2</v>
      </c>
      <c r="J34" s="37">
        <v>0.17</v>
      </c>
      <c r="K34" s="37">
        <v>0.44</v>
      </c>
      <c r="L34" s="37">
        <v>4.29</v>
      </c>
      <c r="M34" s="37">
        <v>215.99</v>
      </c>
      <c r="N34" s="37">
        <v>42.91</v>
      </c>
      <c r="O34" s="37">
        <v>217</v>
      </c>
      <c r="P34" s="38">
        <v>1.74</v>
      </c>
    </row>
    <row r="35" spans="2:16" ht="16.5" customHeight="1">
      <c r="B35" s="9" t="s">
        <v>151</v>
      </c>
      <c r="C35" s="57"/>
      <c r="D35" s="20">
        <v>200</v>
      </c>
      <c r="E35" s="21">
        <v>25.6</v>
      </c>
      <c r="F35" s="21">
        <v>15</v>
      </c>
      <c r="G35" s="21">
        <v>29.6</v>
      </c>
      <c r="H35" s="21">
        <v>364</v>
      </c>
      <c r="I35" s="36">
        <v>0.01</v>
      </c>
      <c r="J35" s="37">
        <v>0.1</v>
      </c>
      <c r="K35" s="37"/>
      <c r="L35" s="37">
        <v>0.08</v>
      </c>
      <c r="M35" s="37">
        <v>5.3</v>
      </c>
      <c r="N35" s="37">
        <v>8.1999999999999993</v>
      </c>
      <c r="O35" s="37">
        <v>4.4000000000000004</v>
      </c>
      <c r="P35" s="38">
        <v>0.9</v>
      </c>
    </row>
    <row r="36" spans="2:16" s="2" customFormat="1" ht="16.5" customHeight="1" thickBot="1">
      <c r="B36" s="11" t="s">
        <v>84</v>
      </c>
      <c r="C36" s="59"/>
      <c r="D36" s="39"/>
      <c r="E36" s="22">
        <f t="shared" ref="E36:P36" si="6">SUM(E34:E35)</f>
        <v>39.380000000000003</v>
      </c>
      <c r="F36" s="22">
        <f t="shared" si="6"/>
        <v>27.64</v>
      </c>
      <c r="G36" s="22">
        <f t="shared" si="6"/>
        <v>89.710000000000008</v>
      </c>
      <c r="H36" s="22">
        <f t="shared" si="6"/>
        <v>754.01</v>
      </c>
      <c r="I36" s="22">
        <f t="shared" si="6"/>
        <v>0.21000000000000002</v>
      </c>
      <c r="J36" s="22">
        <f t="shared" si="6"/>
        <v>0.27</v>
      </c>
      <c r="K36" s="22">
        <f t="shared" si="6"/>
        <v>0.44</v>
      </c>
      <c r="L36" s="22">
        <f t="shared" si="6"/>
        <v>4.37</v>
      </c>
      <c r="M36" s="22">
        <f t="shared" si="6"/>
        <v>221.29000000000002</v>
      </c>
      <c r="N36" s="22">
        <f t="shared" si="6"/>
        <v>51.11</v>
      </c>
      <c r="O36" s="22">
        <f t="shared" si="6"/>
        <v>221.4</v>
      </c>
      <c r="P36" s="23">
        <f t="shared" si="6"/>
        <v>2.64</v>
      </c>
    </row>
    <row r="37" spans="2:16" ht="12.75" customHeight="1">
      <c r="B37" s="8" t="s">
        <v>114</v>
      </c>
      <c r="C37" s="56"/>
      <c r="D37" s="82" t="s">
        <v>96</v>
      </c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4"/>
    </row>
    <row r="38" spans="2:16" ht="13.5" customHeight="1">
      <c r="B38" s="9" t="s">
        <v>141</v>
      </c>
      <c r="C38" s="57"/>
      <c r="D38" s="20">
        <v>250</v>
      </c>
      <c r="E38" s="21">
        <v>4.05</v>
      </c>
      <c r="F38" s="21">
        <v>5.3</v>
      </c>
      <c r="G38" s="21">
        <v>22.9</v>
      </c>
      <c r="H38" s="21">
        <v>151</v>
      </c>
      <c r="I38" s="28">
        <v>0.3</v>
      </c>
      <c r="J38" s="28"/>
      <c r="K38" s="28">
        <v>0.03</v>
      </c>
      <c r="L38" s="28">
        <v>1.45</v>
      </c>
      <c r="M38" s="28">
        <v>46.7</v>
      </c>
      <c r="N38" s="28">
        <v>134</v>
      </c>
      <c r="O38" s="28">
        <v>98</v>
      </c>
      <c r="P38" s="29">
        <v>6.4</v>
      </c>
    </row>
    <row r="39" spans="2:16" ht="13.5" customHeight="1">
      <c r="B39" s="9" t="s">
        <v>159</v>
      </c>
      <c r="C39" s="57"/>
      <c r="D39" s="20">
        <v>200</v>
      </c>
      <c r="E39" s="21">
        <v>9</v>
      </c>
      <c r="F39" s="21">
        <v>9.1999999999999993</v>
      </c>
      <c r="G39" s="21">
        <v>2.1</v>
      </c>
      <c r="H39" s="21">
        <v>140</v>
      </c>
      <c r="I39" s="37">
        <v>0.17</v>
      </c>
      <c r="J39" s="37">
        <v>0.02</v>
      </c>
      <c r="K39" s="37">
        <v>0.04</v>
      </c>
      <c r="L39" s="37">
        <v>1.62</v>
      </c>
      <c r="M39" s="37">
        <v>27.4</v>
      </c>
      <c r="N39" s="37">
        <v>141</v>
      </c>
      <c r="O39" s="37">
        <v>14.8</v>
      </c>
      <c r="P39" s="38">
        <v>1.1000000000000001</v>
      </c>
    </row>
    <row r="40" spans="2:16" ht="13.5" customHeight="1">
      <c r="B40" s="9" t="s">
        <v>97</v>
      </c>
      <c r="C40" s="57"/>
      <c r="D40" s="20">
        <v>40</v>
      </c>
      <c r="E40" s="21">
        <v>3.16</v>
      </c>
      <c r="F40" s="21">
        <v>0.04</v>
      </c>
      <c r="G40" s="21">
        <v>20.6</v>
      </c>
      <c r="H40" s="21">
        <v>94.4</v>
      </c>
      <c r="I40" s="37">
        <v>0.06</v>
      </c>
      <c r="J40" s="37">
        <v>0</v>
      </c>
      <c r="K40" s="37">
        <v>0</v>
      </c>
      <c r="L40" s="37">
        <v>0</v>
      </c>
      <c r="M40" s="37">
        <v>0</v>
      </c>
      <c r="N40" s="37">
        <v>34.4</v>
      </c>
      <c r="O40" s="37">
        <v>14</v>
      </c>
      <c r="P40" s="38">
        <v>0.64</v>
      </c>
    </row>
    <row r="41" spans="2:16" ht="13.5" customHeight="1">
      <c r="B41" s="9" t="s">
        <v>145</v>
      </c>
      <c r="C41" s="57"/>
      <c r="D41" s="20">
        <v>100</v>
      </c>
      <c r="E41" s="21">
        <v>1.4</v>
      </c>
      <c r="F41" s="21">
        <v>0.05</v>
      </c>
      <c r="G41" s="21">
        <v>12</v>
      </c>
      <c r="H41" s="21">
        <v>282</v>
      </c>
      <c r="I41" s="37">
        <v>0.05</v>
      </c>
      <c r="J41" s="37"/>
      <c r="K41" s="37"/>
      <c r="L41" s="37">
        <v>0.24</v>
      </c>
      <c r="M41" s="37">
        <v>6.3</v>
      </c>
      <c r="N41" s="37">
        <v>28.2</v>
      </c>
      <c r="O41" s="37">
        <v>3</v>
      </c>
      <c r="P41" s="38">
        <v>0.63</v>
      </c>
    </row>
    <row r="42" spans="2:16" s="2" customFormat="1" ht="13.5" customHeight="1">
      <c r="B42" s="11" t="s">
        <v>84</v>
      </c>
      <c r="C42" s="59"/>
      <c r="D42" s="20"/>
      <c r="E42" s="24">
        <f t="shared" ref="E42:P42" si="7">SUM(E38:E41)</f>
        <v>17.61</v>
      </c>
      <c r="F42" s="24">
        <f t="shared" si="7"/>
        <v>14.59</v>
      </c>
      <c r="G42" s="24">
        <f t="shared" si="7"/>
        <v>57.6</v>
      </c>
      <c r="H42" s="24">
        <f t="shared" si="7"/>
        <v>667.4</v>
      </c>
      <c r="I42" s="24">
        <f t="shared" si="7"/>
        <v>0.58000000000000007</v>
      </c>
      <c r="J42" s="24">
        <f t="shared" si="7"/>
        <v>0.02</v>
      </c>
      <c r="K42" s="24">
        <f t="shared" si="7"/>
        <v>7.0000000000000007E-2</v>
      </c>
      <c r="L42" s="24">
        <f t="shared" si="7"/>
        <v>3.3100000000000005</v>
      </c>
      <c r="M42" s="24">
        <f t="shared" si="7"/>
        <v>80.399999999999991</v>
      </c>
      <c r="N42" s="24">
        <f t="shared" si="7"/>
        <v>337.59999999999997</v>
      </c>
      <c r="O42" s="24">
        <f t="shared" si="7"/>
        <v>129.80000000000001</v>
      </c>
      <c r="P42" s="25">
        <f t="shared" si="7"/>
        <v>8.7700000000000014</v>
      </c>
    </row>
    <row r="43" spans="2:16" s="2" customFormat="1" ht="16.5" customHeight="1" thickBot="1">
      <c r="B43" s="12" t="s">
        <v>98</v>
      </c>
      <c r="C43" s="60"/>
      <c r="D43" s="40"/>
      <c r="E43" s="26">
        <f t="shared" ref="E43:P43" si="8">E42+E36</f>
        <v>56.99</v>
      </c>
      <c r="F43" s="26">
        <f t="shared" si="8"/>
        <v>42.230000000000004</v>
      </c>
      <c r="G43" s="26">
        <f t="shared" si="8"/>
        <v>147.31</v>
      </c>
      <c r="H43" s="26">
        <f t="shared" si="8"/>
        <v>1421.4099999999999</v>
      </c>
      <c r="I43" s="26">
        <f t="shared" si="8"/>
        <v>0.79</v>
      </c>
      <c r="J43" s="26">
        <f t="shared" si="8"/>
        <v>0.29000000000000004</v>
      </c>
      <c r="K43" s="26">
        <f t="shared" si="8"/>
        <v>0.51</v>
      </c>
      <c r="L43" s="26">
        <f t="shared" si="8"/>
        <v>7.6800000000000006</v>
      </c>
      <c r="M43" s="26">
        <f t="shared" si="8"/>
        <v>301.69</v>
      </c>
      <c r="N43" s="26">
        <f t="shared" si="8"/>
        <v>388.71</v>
      </c>
      <c r="O43" s="26">
        <f t="shared" si="8"/>
        <v>351.20000000000005</v>
      </c>
      <c r="P43" s="27">
        <f t="shared" si="8"/>
        <v>11.410000000000002</v>
      </c>
    </row>
    <row r="44" spans="2:16" ht="13.5" customHeight="1">
      <c r="B44" s="8" t="s">
        <v>114</v>
      </c>
      <c r="C44" s="56"/>
      <c r="D44" s="82" t="s">
        <v>96</v>
      </c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4"/>
    </row>
    <row r="45" spans="2:16" ht="27" customHeight="1">
      <c r="B45" s="9" t="s">
        <v>160</v>
      </c>
      <c r="C45" s="57"/>
      <c r="D45" s="20">
        <v>50</v>
      </c>
      <c r="E45" s="21">
        <v>17.64</v>
      </c>
      <c r="F45" s="21">
        <v>17.05</v>
      </c>
      <c r="G45" s="21">
        <v>41.17</v>
      </c>
      <c r="H45" s="21">
        <v>378.52</v>
      </c>
      <c r="I45" s="37">
        <v>0</v>
      </c>
      <c r="J45" s="37">
        <v>0.2</v>
      </c>
      <c r="K45" s="37">
        <v>0.37</v>
      </c>
      <c r="L45" s="37">
        <v>3.88</v>
      </c>
      <c r="M45" s="37">
        <v>151.16999999999999</v>
      </c>
      <c r="N45" s="37">
        <v>39.700000000000003</v>
      </c>
      <c r="O45" s="37">
        <v>229.41</v>
      </c>
      <c r="P45" s="38">
        <v>2.2000000000000002</v>
      </c>
    </row>
    <row r="46" spans="2:16" ht="14.25" customHeight="1">
      <c r="B46" s="9" t="s">
        <v>95</v>
      </c>
      <c r="C46" s="57"/>
      <c r="D46" s="20" t="s">
        <v>100</v>
      </c>
      <c r="E46" s="21">
        <v>0.18</v>
      </c>
      <c r="F46" s="21">
        <v>0.04</v>
      </c>
      <c r="G46" s="21">
        <v>7.71</v>
      </c>
      <c r="H46" s="21">
        <v>57</v>
      </c>
      <c r="I46" s="36">
        <v>0.02</v>
      </c>
      <c r="J46" s="37">
        <v>0</v>
      </c>
      <c r="K46" s="37">
        <v>0</v>
      </c>
      <c r="L46" s="37">
        <v>4.54</v>
      </c>
      <c r="M46" s="37">
        <v>7.55</v>
      </c>
      <c r="N46" s="37">
        <v>0</v>
      </c>
      <c r="O46" s="37">
        <v>4.03</v>
      </c>
      <c r="P46" s="38">
        <v>0.04</v>
      </c>
    </row>
    <row r="47" spans="2:16" ht="16.5" customHeight="1" thickBot="1">
      <c r="B47" s="11" t="s">
        <v>84</v>
      </c>
      <c r="C47" s="59"/>
      <c r="D47" s="20"/>
      <c r="E47" s="24">
        <f>SUM(E45:E46)</f>
        <v>17.82</v>
      </c>
      <c r="F47" s="24">
        <f t="shared" ref="F47:P47" si="9">SUM(F45:F46)</f>
        <v>17.09</v>
      </c>
      <c r="G47" s="24">
        <f t="shared" si="9"/>
        <v>48.88</v>
      </c>
      <c r="H47" s="24">
        <f t="shared" si="9"/>
        <v>435.52</v>
      </c>
      <c r="I47" s="24">
        <f t="shared" si="9"/>
        <v>0.02</v>
      </c>
      <c r="J47" s="24">
        <f t="shared" si="9"/>
        <v>0.2</v>
      </c>
      <c r="K47" s="24">
        <f t="shared" si="9"/>
        <v>0.37</v>
      </c>
      <c r="L47" s="24">
        <f t="shared" si="9"/>
        <v>8.42</v>
      </c>
      <c r="M47" s="24">
        <f t="shared" si="9"/>
        <v>158.72</v>
      </c>
      <c r="N47" s="24">
        <f t="shared" si="9"/>
        <v>39.700000000000003</v>
      </c>
      <c r="O47" s="24">
        <f t="shared" si="9"/>
        <v>233.44</v>
      </c>
      <c r="P47" s="25">
        <f t="shared" si="9"/>
        <v>2.2400000000000002</v>
      </c>
    </row>
    <row r="48" spans="2:16" ht="9.75" customHeight="1">
      <c r="B48" s="8" t="s">
        <v>113</v>
      </c>
      <c r="C48" s="56"/>
      <c r="D48" s="82" t="s">
        <v>96</v>
      </c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4"/>
    </row>
    <row r="49" spans="2:17" ht="15.75" customHeight="1">
      <c r="B49" s="47" t="s">
        <v>146</v>
      </c>
      <c r="C49" s="62"/>
      <c r="D49" s="20">
        <v>200</v>
      </c>
      <c r="E49" s="21">
        <v>10.44</v>
      </c>
      <c r="F49" s="21">
        <v>11.11</v>
      </c>
      <c r="G49" s="21">
        <v>41.3</v>
      </c>
      <c r="H49" s="21">
        <v>307</v>
      </c>
      <c r="I49" s="37">
        <v>0.26</v>
      </c>
      <c r="J49" s="37">
        <v>1.2</v>
      </c>
      <c r="K49" s="37">
        <v>81</v>
      </c>
      <c r="L49" s="37">
        <v>158.6</v>
      </c>
      <c r="M49" s="37">
        <v>86.7</v>
      </c>
      <c r="N49" s="37">
        <v>257.3</v>
      </c>
      <c r="O49" s="37">
        <v>36</v>
      </c>
      <c r="P49" s="38">
        <v>2.75</v>
      </c>
    </row>
    <row r="50" spans="2:17" ht="14.25" customHeight="1">
      <c r="B50" s="9" t="s">
        <v>120</v>
      </c>
      <c r="C50" s="57"/>
      <c r="D50" s="20">
        <v>200</v>
      </c>
      <c r="E50" s="21">
        <v>3.2</v>
      </c>
      <c r="F50" s="21">
        <v>1.73</v>
      </c>
      <c r="G50" s="21">
        <v>14.9</v>
      </c>
      <c r="H50" s="21">
        <v>112</v>
      </c>
      <c r="I50" s="37">
        <v>0.16</v>
      </c>
      <c r="J50" s="37">
        <v>1</v>
      </c>
      <c r="K50" s="37"/>
      <c r="L50" s="37">
        <v>0.1</v>
      </c>
      <c r="M50" s="37">
        <v>153</v>
      </c>
      <c r="N50" s="37">
        <v>140.30000000000001</v>
      </c>
      <c r="O50" s="37">
        <v>18.399999999999999</v>
      </c>
      <c r="P50" s="38">
        <v>0.48</v>
      </c>
    </row>
    <row r="51" spans="2:17" ht="14.25" customHeight="1">
      <c r="B51" s="9" t="s">
        <v>97</v>
      </c>
      <c r="C51" s="57"/>
      <c r="D51" s="20">
        <v>40</v>
      </c>
      <c r="E51" s="21">
        <v>3.16</v>
      </c>
      <c r="F51" s="21">
        <v>0.04</v>
      </c>
      <c r="G51" s="21">
        <v>20.6</v>
      </c>
      <c r="H51" s="21">
        <v>94.4</v>
      </c>
      <c r="I51" s="37">
        <v>0.06</v>
      </c>
      <c r="J51" s="37">
        <v>0</v>
      </c>
      <c r="K51" s="37">
        <v>0</v>
      </c>
      <c r="L51" s="37">
        <v>0</v>
      </c>
      <c r="M51" s="37">
        <v>0</v>
      </c>
      <c r="N51" s="37">
        <v>34.4</v>
      </c>
      <c r="O51" s="37">
        <v>14</v>
      </c>
      <c r="P51" s="38">
        <v>0.64</v>
      </c>
    </row>
    <row r="52" spans="2:17" s="2" customFormat="1" ht="16.5" customHeight="1">
      <c r="B52" s="11" t="s">
        <v>84</v>
      </c>
      <c r="C52" s="59"/>
      <c r="D52" s="20"/>
      <c r="E52" s="24">
        <f t="shared" ref="E52:P52" si="10">SUM(E49:E51)</f>
        <v>16.8</v>
      </c>
      <c r="F52" s="24">
        <f t="shared" si="10"/>
        <v>12.879999999999999</v>
      </c>
      <c r="G52" s="24">
        <f t="shared" si="10"/>
        <v>76.8</v>
      </c>
      <c r="H52" s="24">
        <f t="shared" si="10"/>
        <v>513.4</v>
      </c>
      <c r="I52" s="24">
        <f t="shared" si="10"/>
        <v>0.48000000000000004</v>
      </c>
      <c r="J52" s="24">
        <f t="shared" si="10"/>
        <v>2.2000000000000002</v>
      </c>
      <c r="K52" s="24">
        <f t="shared" si="10"/>
        <v>81</v>
      </c>
      <c r="L52" s="24">
        <f t="shared" si="10"/>
        <v>158.69999999999999</v>
      </c>
      <c r="M52" s="24">
        <f t="shared" si="10"/>
        <v>239.7</v>
      </c>
      <c r="N52" s="24">
        <f t="shared" si="10"/>
        <v>432</v>
      </c>
      <c r="O52" s="24">
        <f t="shared" si="10"/>
        <v>68.400000000000006</v>
      </c>
      <c r="P52" s="25">
        <f t="shared" si="10"/>
        <v>3.87</v>
      </c>
    </row>
    <row r="53" spans="2:17" s="2" customFormat="1" ht="16.5" customHeight="1" thickBot="1">
      <c r="B53" s="12" t="s">
        <v>98</v>
      </c>
      <c r="C53" s="60"/>
      <c r="D53" s="40"/>
      <c r="E53" s="26">
        <f t="shared" ref="E53:P53" si="11">E52+E47</f>
        <v>34.620000000000005</v>
      </c>
      <c r="F53" s="26">
        <f t="shared" si="11"/>
        <v>29.97</v>
      </c>
      <c r="G53" s="26">
        <f t="shared" si="11"/>
        <v>125.68</v>
      </c>
      <c r="H53" s="26">
        <f t="shared" si="11"/>
        <v>948.92</v>
      </c>
      <c r="I53" s="26">
        <f t="shared" si="11"/>
        <v>0.5</v>
      </c>
      <c r="J53" s="26">
        <f t="shared" si="11"/>
        <v>2.4000000000000004</v>
      </c>
      <c r="K53" s="26">
        <f t="shared" si="11"/>
        <v>81.37</v>
      </c>
      <c r="L53" s="26">
        <f t="shared" si="11"/>
        <v>167.11999999999998</v>
      </c>
      <c r="M53" s="26">
        <f t="shared" si="11"/>
        <v>398.41999999999996</v>
      </c>
      <c r="N53" s="26">
        <f t="shared" si="11"/>
        <v>471.7</v>
      </c>
      <c r="O53" s="26">
        <f t="shared" si="11"/>
        <v>301.84000000000003</v>
      </c>
      <c r="P53" s="27">
        <f t="shared" si="11"/>
        <v>6.11</v>
      </c>
    </row>
    <row r="54" spans="2:17" ht="15.75" customHeight="1">
      <c r="B54" s="8" t="s">
        <v>112</v>
      </c>
      <c r="C54" s="56"/>
      <c r="D54" s="82" t="s">
        <v>96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4"/>
    </row>
    <row r="55" spans="2:17" ht="13.5" customHeight="1">
      <c r="B55" s="9" t="s">
        <v>134</v>
      </c>
      <c r="C55" s="57"/>
      <c r="D55" s="20">
        <v>50</v>
      </c>
      <c r="E55" s="21">
        <v>150</v>
      </c>
      <c r="F55" s="21" t="s">
        <v>82</v>
      </c>
      <c r="G55" s="21" t="s">
        <v>83</v>
      </c>
      <c r="H55" s="21">
        <v>162.5</v>
      </c>
      <c r="I55" s="37">
        <v>0.1</v>
      </c>
      <c r="J55" s="37">
        <v>3.9</v>
      </c>
      <c r="K55" s="37">
        <v>0.01</v>
      </c>
      <c r="L55" s="37">
        <v>0.63</v>
      </c>
      <c r="M55" s="37">
        <v>16.2</v>
      </c>
      <c r="N55" s="37">
        <v>40</v>
      </c>
      <c r="O55" s="37">
        <v>10.5</v>
      </c>
      <c r="P55" s="38">
        <v>1.3</v>
      </c>
    </row>
    <row r="56" spans="2:17" ht="25.5" customHeight="1">
      <c r="B56" s="9" t="s">
        <v>156</v>
      </c>
      <c r="C56" s="57"/>
      <c r="D56" s="20">
        <v>200</v>
      </c>
      <c r="E56" s="21">
        <v>0</v>
      </c>
      <c r="F56" s="21">
        <v>0</v>
      </c>
      <c r="G56" s="21">
        <v>16</v>
      </c>
      <c r="H56" s="21">
        <v>128</v>
      </c>
      <c r="I56" s="37">
        <v>0</v>
      </c>
      <c r="J56" s="37">
        <v>0</v>
      </c>
      <c r="K56" s="37">
        <v>0.08</v>
      </c>
      <c r="L56" s="37">
        <v>6</v>
      </c>
      <c r="M56" s="37">
        <v>1.87</v>
      </c>
      <c r="N56" s="37">
        <v>3.85</v>
      </c>
      <c r="O56" s="37">
        <v>1.75</v>
      </c>
      <c r="P56" s="38">
        <v>0.57999999999999996</v>
      </c>
    </row>
    <row r="57" spans="2:17" s="2" customFormat="1" ht="16.5" customHeight="1" thickBot="1">
      <c r="B57" s="11" t="s">
        <v>84</v>
      </c>
      <c r="C57" s="59"/>
      <c r="D57" s="20"/>
      <c r="E57" s="24">
        <f>SUM(E55:E56)</f>
        <v>150</v>
      </c>
      <c r="F57" s="24">
        <f t="shared" ref="F57:P57" si="12">SUM(F55:F56)</f>
        <v>0</v>
      </c>
      <c r="G57" s="24">
        <f t="shared" si="12"/>
        <v>16</v>
      </c>
      <c r="H57" s="24">
        <f t="shared" si="12"/>
        <v>290.5</v>
      </c>
      <c r="I57" s="24">
        <f t="shared" si="12"/>
        <v>0.1</v>
      </c>
      <c r="J57" s="24">
        <f t="shared" si="12"/>
        <v>3.9</v>
      </c>
      <c r="K57" s="24">
        <f t="shared" si="12"/>
        <v>0.09</v>
      </c>
      <c r="L57" s="24">
        <f t="shared" si="12"/>
        <v>6.63</v>
      </c>
      <c r="M57" s="24">
        <f t="shared" si="12"/>
        <v>18.07</v>
      </c>
      <c r="N57" s="24">
        <f t="shared" si="12"/>
        <v>43.85</v>
      </c>
      <c r="O57" s="24">
        <f t="shared" si="12"/>
        <v>12.25</v>
      </c>
      <c r="P57" s="25">
        <f t="shared" si="12"/>
        <v>1.88</v>
      </c>
    </row>
    <row r="58" spans="2:17" ht="14.25" customHeight="1">
      <c r="B58" s="8" t="s">
        <v>111</v>
      </c>
      <c r="C58" s="56"/>
      <c r="D58" s="82" t="s">
        <v>96</v>
      </c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4"/>
    </row>
    <row r="59" spans="2:17" ht="15">
      <c r="B59" s="9" t="s">
        <v>135</v>
      </c>
      <c r="C59" s="57"/>
      <c r="D59" s="20">
        <v>200</v>
      </c>
      <c r="E59" s="21">
        <v>4.08</v>
      </c>
      <c r="F59" s="21">
        <v>6.4</v>
      </c>
      <c r="G59" s="21">
        <v>27.26</v>
      </c>
      <c r="H59" s="21">
        <v>350</v>
      </c>
      <c r="I59" s="37">
        <v>34</v>
      </c>
      <c r="J59" s="37">
        <v>24.22</v>
      </c>
      <c r="K59" s="37">
        <v>0.18</v>
      </c>
      <c r="L59" s="37">
        <v>115.46</v>
      </c>
      <c r="M59" s="37">
        <v>40.049999999999997</v>
      </c>
      <c r="N59" s="37">
        <v>49.3</v>
      </c>
      <c r="O59" s="37">
        <v>37</v>
      </c>
      <c r="P59" s="38">
        <v>1.34</v>
      </c>
      <c r="Q59" t="s">
        <v>125</v>
      </c>
    </row>
    <row r="60" spans="2:17" ht="15.75" customHeight="1">
      <c r="B60" s="9" t="s">
        <v>130</v>
      </c>
      <c r="C60" s="57"/>
      <c r="D60" s="20" t="s">
        <v>100</v>
      </c>
      <c r="E60" s="21">
        <v>8</v>
      </c>
      <c r="F60" s="21">
        <v>2.2000000000000002</v>
      </c>
      <c r="G60" s="21">
        <v>15.4</v>
      </c>
      <c r="H60" s="21">
        <v>114</v>
      </c>
      <c r="I60" s="36">
        <v>0.01</v>
      </c>
      <c r="J60" s="37">
        <v>7.3</v>
      </c>
      <c r="K60" s="37">
        <v>0.02</v>
      </c>
      <c r="L60" s="37">
        <v>0.02</v>
      </c>
      <c r="M60" s="37">
        <v>224</v>
      </c>
      <c r="N60" s="37">
        <v>185</v>
      </c>
      <c r="O60" s="37">
        <v>198</v>
      </c>
      <c r="P60" s="38">
        <v>36</v>
      </c>
      <c r="Q60" s="38" t="s">
        <v>125</v>
      </c>
    </row>
    <row r="61" spans="2:17" ht="15">
      <c r="B61" s="9" t="s">
        <v>97</v>
      </c>
      <c r="C61" s="57"/>
      <c r="D61" s="20">
        <v>40</v>
      </c>
      <c r="E61" s="21">
        <v>3.16</v>
      </c>
      <c r="F61" s="21">
        <v>0.04</v>
      </c>
      <c r="G61" s="21">
        <v>20.6</v>
      </c>
      <c r="H61" s="21">
        <v>94.4</v>
      </c>
      <c r="I61" s="37">
        <v>0.06</v>
      </c>
      <c r="J61" s="37">
        <v>0</v>
      </c>
      <c r="K61" s="37">
        <v>0</v>
      </c>
      <c r="L61" s="37">
        <v>0</v>
      </c>
      <c r="M61" s="37">
        <v>0</v>
      </c>
      <c r="N61" s="37">
        <v>34.4</v>
      </c>
      <c r="O61" s="37">
        <v>14</v>
      </c>
      <c r="P61" s="38">
        <v>0.64</v>
      </c>
    </row>
    <row r="62" spans="2:17" ht="18" customHeight="1">
      <c r="B62" s="9" t="s">
        <v>169</v>
      </c>
      <c r="C62" s="57"/>
      <c r="D62" s="20">
        <v>100</v>
      </c>
      <c r="E62" s="21">
        <v>8.69</v>
      </c>
      <c r="F62" s="21">
        <v>22.84</v>
      </c>
      <c r="G62" s="21">
        <v>1.8</v>
      </c>
      <c r="H62" s="21">
        <v>247</v>
      </c>
      <c r="I62" s="37">
        <v>0</v>
      </c>
      <c r="J62" s="24">
        <v>1.2</v>
      </c>
      <c r="K62" s="37">
        <v>0</v>
      </c>
      <c r="L62" s="37">
        <v>7.44</v>
      </c>
      <c r="M62" s="37">
        <v>15.51</v>
      </c>
      <c r="N62" s="37">
        <v>13739</v>
      </c>
      <c r="O62" s="37">
        <v>15.51</v>
      </c>
      <c r="P62" s="38">
        <v>1.74</v>
      </c>
    </row>
    <row r="63" spans="2:17" s="2" customFormat="1">
      <c r="B63" s="11" t="s">
        <v>84</v>
      </c>
      <c r="C63" s="59"/>
      <c r="D63" s="20"/>
      <c r="E63" s="24">
        <f t="shared" ref="E63:P63" si="13">SUM(E59:E62)</f>
        <v>23.93</v>
      </c>
      <c r="F63" s="24">
        <f t="shared" si="13"/>
        <v>31.48</v>
      </c>
      <c r="G63" s="24">
        <f t="shared" si="13"/>
        <v>65.06</v>
      </c>
      <c r="H63" s="24">
        <f t="shared" si="13"/>
        <v>805.4</v>
      </c>
      <c r="I63" s="24">
        <f t="shared" si="13"/>
        <v>34.07</v>
      </c>
      <c r="J63" s="24">
        <f t="shared" si="13"/>
        <v>32.72</v>
      </c>
      <c r="K63" s="24">
        <f t="shared" si="13"/>
        <v>0.19999999999999998</v>
      </c>
      <c r="L63" s="24">
        <f t="shared" si="13"/>
        <v>122.91999999999999</v>
      </c>
      <c r="M63" s="24">
        <f t="shared" si="13"/>
        <v>279.56</v>
      </c>
      <c r="N63" s="24">
        <f t="shared" si="13"/>
        <v>14007.7</v>
      </c>
      <c r="O63" s="24">
        <f t="shared" si="13"/>
        <v>264.51</v>
      </c>
      <c r="P63" s="25">
        <f t="shared" si="13"/>
        <v>39.720000000000006</v>
      </c>
    </row>
    <row r="64" spans="2:17" s="2" customFormat="1" ht="12.75" thickBot="1">
      <c r="B64" s="14" t="s">
        <v>98</v>
      </c>
      <c r="C64" s="63"/>
      <c r="D64" s="42"/>
      <c r="E64" s="30">
        <f t="shared" ref="E64:P64" si="14">E57+E63</f>
        <v>173.93</v>
      </c>
      <c r="F64" s="30">
        <f t="shared" si="14"/>
        <v>31.48</v>
      </c>
      <c r="G64" s="30">
        <f t="shared" si="14"/>
        <v>81.06</v>
      </c>
      <c r="H64" s="30">
        <f t="shared" si="14"/>
        <v>1095.9000000000001</v>
      </c>
      <c r="I64" s="30">
        <f t="shared" si="14"/>
        <v>34.17</v>
      </c>
      <c r="J64" s="30">
        <f t="shared" si="14"/>
        <v>36.619999999999997</v>
      </c>
      <c r="K64" s="30">
        <f t="shared" si="14"/>
        <v>0.28999999999999998</v>
      </c>
      <c r="L64" s="30">
        <f t="shared" si="14"/>
        <v>129.54999999999998</v>
      </c>
      <c r="M64" s="30">
        <f t="shared" si="14"/>
        <v>297.63</v>
      </c>
      <c r="N64" s="30">
        <f t="shared" si="14"/>
        <v>14051.550000000001</v>
      </c>
      <c r="O64" s="30">
        <f t="shared" si="14"/>
        <v>276.76</v>
      </c>
      <c r="P64" s="31">
        <f t="shared" si="14"/>
        <v>41.600000000000009</v>
      </c>
    </row>
    <row r="65" spans="2:16" ht="13.5" customHeight="1">
      <c r="B65" s="8" t="s">
        <v>184</v>
      </c>
      <c r="C65" s="56"/>
      <c r="D65" s="82" t="s">
        <v>96</v>
      </c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4"/>
    </row>
    <row r="66" spans="2:16" ht="27" customHeight="1">
      <c r="B66" s="9" t="s">
        <v>136</v>
      </c>
      <c r="C66" s="57"/>
      <c r="D66" s="20" t="s">
        <v>161</v>
      </c>
      <c r="E66" s="21">
        <v>13.78</v>
      </c>
      <c r="F66" s="21">
        <v>12.64</v>
      </c>
      <c r="G66" s="21">
        <v>60.11</v>
      </c>
      <c r="H66" s="21">
        <v>395.51</v>
      </c>
      <c r="I66" s="36">
        <v>0.17</v>
      </c>
      <c r="J66" s="37">
        <v>0</v>
      </c>
      <c r="K66" s="36">
        <v>0.15</v>
      </c>
      <c r="L66" s="36">
        <v>4.29</v>
      </c>
      <c r="M66" s="36">
        <v>215.99</v>
      </c>
      <c r="N66" s="36">
        <v>217</v>
      </c>
      <c r="O66" s="36">
        <v>42.91</v>
      </c>
      <c r="P66" s="41">
        <v>1.74</v>
      </c>
    </row>
    <row r="67" spans="2:16" ht="15">
      <c r="B67" s="9" t="s">
        <v>95</v>
      </c>
      <c r="C67" s="57"/>
      <c r="D67" s="20" t="s">
        <v>100</v>
      </c>
      <c r="E67" s="21">
        <v>0.18</v>
      </c>
      <c r="F67" s="21">
        <v>0.04</v>
      </c>
      <c r="G67" s="21">
        <v>7.71</v>
      </c>
      <c r="H67" s="21">
        <v>57</v>
      </c>
      <c r="I67" s="36">
        <v>0.02</v>
      </c>
      <c r="J67" s="37">
        <v>0</v>
      </c>
      <c r="K67" s="37">
        <v>0</v>
      </c>
      <c r="L67" s="37">
        <v>4.54</v>
      </c>
      <c r="M67" s="37">
        <v>7.55</v>
      </c>
      <c r="N67" s="37">
        <v>0</v>
      </c>
      <c r="O67" s="37">
        <v>4.03</v>
      </c>
      <c r="P67" s="38">
        <v>0.04</v>
      </c>
    </row>
    <row r="68" spans="2:16" s="2" customFormat="1" ht="12.75" thickBot="1">
      <c r="B68" s="11" t="s">
        <v>84</v>
      </c>
      <c r="C68" s="59"/>
      <c r="D68" s="20"/>
      <c r="E68" s="24">
        <f t="shared" ref="E68:P68" si="15">SUM(E66:E67)</f>
        <v>13.959999999999999</v>
      </c>
      <c r="F68" s="24">
        <f t="shared" si="15"/>
        <v>12.68</v>
      </c>
      <c r="G68" s="24">
        <f t="shared" si="15"/>
        <v>67.819999999999993</v>
      </c>
      <c r="H68" s="24">
        <f t="shared" si="15"/>
        <v>452.51</v>
      </c>
      <c r="I68" s="24">
        <f t="shared" si="15"/>
        <v>0.19</v>
      </c>
      <c r="J68" s="24">
        <f t="shared" si="15"/>
        <v>0</v>
      </c>
      <c r="K68" s="24">
        <f t="shared" si="15"/>
        <v>0.15</v>
      </c>
      <c r="L68" s="24">
        <f t="shared" si="15"/>
        <v>8.83</v>
      </c>
      <c r="M68" s="24">
        <f t="shared" si="15"/>
        <v>223.54000000000002</v>
      </c>
      <c r="N68" s="24">
        <f t="shared" si="15"/>
        <v>217</v>
      </c>
      <c r="O68" s="24">
        <f t="shared" si="15"/>
        <v>46.94</v>
      </c>
      <c r="P68" s="25">
        <f t="shared" si="15"/>
        <v>1.78</v>
      </c>
    </row>
    <row r="69" spans="2:16" ht="13.5" customHeight="1">
      <c r="B69" s="8"/>
      <c r="C69" s="56"/>
      <c r="D69" s="82" t="s">
        <v>96</v>
      </c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4"/>
    </row>
    <row r="70" spans="2:16" ht="11.25" customHeight="1">
      <c r="B70" s="9" t="s">
        <v>137</v>
      </c>
      <c r="C70" s="57"/>
      <c r="D70" s="20" t="s">
        <v>152</v>
      </c>
      <c r="E70" s="21">
        <v>21.24</v>
      </c>
      <c r="F70" s="21">
        <v>13.29</v>
      </c>
      <c r="G70" s="21">
        <v>48.86</v>
      </c>
      <c r="H70" s="21">
        <v>338</v>
      </c>
      <c r="I70" s="36">
        <v>0.02</v>
      </c>
      <c r="J70" s="36" t="s">
        <v>125</v>
      </c>
      <c r="K70" s="36"/>
      <c r="L70" s="36">
        <v>14</v>
      </c>
      <c r="M70" s="36">
        <v>58</v>
      </c>
      <c r="N70" s="37">
        <v>21</v>
      </c>
      <c r="O70" s="36">
        <v>1.7</v>
      </c>
      <c r="P70" s="41"/>
    </row>
    <row r="71" spans="2:16" ht="14.25" customHeight="1">
      <c r="B71" s="9" t="s">
        <v>151</v>
      </c>
      <c r="C71" s="57"/>
      <c r="D71" s="20">
        <v>200</v>
      </c>
      <c r="E71" s="21">
        <v>3.2</v>
      </c>
      <c r="F71" s="21">
        <v>1.73</v>
      </c>
      <c r="G71" s="21">
        <v>14.9</v>
      </c>
      <c r="H71" s="21">
        <v>112</v>
      </c>
      <c r="I71" s="36">
        <v>0.16</v>
      </c>
      <c r="J71" s="37">
        <v>1</v>
      </c>
      <c r="K71" s="37">
        <v>0.1</v>
      </c>
      <c r="L71" s="37">
        <v>153</v>
      </c>
      <c r="M71" s="37">
        <v>140.30000000000001</v>
      </c>
      <c r="N71" s="37">
        <v>18.399999999999999</v>
      </c>
      <c r="O71" s="37">
        <v>0.48</v>
      </c>
      <c r="P71" s="38">
        <v>0.9</v>
      </c>
    </row>
    <row r="72" spans="2:16" s="2" customFormat="1" ht="12.75" customHeight="1">
      <c r="B72" s="11" t="s">
        <v>84</v>
      </c>
      <c r="C72" s="59"/>
      <c r="D72" s="20"/>
      <c r="E72" s="24">
        <f t="shared" ref="E72:P72" si="16">SUM(E70:E71)</f>
        <v>24.439999999999998</v>
      </c>
      <c r="F72" s="24">
        <f t="shared" si="16"/>
        <v>15.02</v>
      </c>
      <c r="G72" s="24">
        <f t="shared" si="16"/>
        <v>63.76</v>
      </c>
      <c r="H72" s="24">
        <f t="shared" si="16"/>
        <v>450</v>
      </c>
      <c r="I72" s="24">
        <f t="shared" si="16"/>
        <v>0.18</v>
      </c>
      <c r="J72" s="24">
        <f t="shared" si="16"/>
        <v>1</v>
      </c>
      <c r="K72" s="24">
        <f t="shared" si="16"/>
        <v>0.1</v>
      </c>
      <c r="L72" s="24">
        <f t="shared" si="16"/>
        <v>167</v>
      </c>
      <c r="M72" s="24">
        <f t="shared" si="16"/>
        <v>198.3</v>
      </c>
      <c r="N72" s="24">
        <f t="shared" si="16"/>
        <v>39.4</v>
      </c>
      <c r="O72" s="24">
        <f t="shared" si="16"/>
        <v>2.1799999999999997</v>
      </c>
      <c r="P72" s="25">
        <f t="shared" si="16"/>
        <v>0.9</v>
      </c>
    </row>
    <row r="73" spans="2:16" s="2" customFormat="1" ht="12.75" customHeight="1" thickBot="1">
      <c r="B73" s="14" t="s">
        <v>98</v>
      </c>
      <c r="C73" s="63"/>
      <c r="D73" s="40"/>
      <c r="E73" s="26">
        <f t="shared" ref="E73:P73" si="17">E72+E68</f>
        <v>38.4</v>
      </c>
      <c r="F73" s="26">
        <f t="shared" si="17"/>
        <v>27.7</v>
      </c>
      <c r="G73" s="26">
        <f t="shared" si="17"/>
        <v>131.57999999999998</v>
      </c>
      <c r="H73" s="26">
        <f t="shared" si="17"/>
        <v>902.51</v>
      </c>
      <c r="I73" s="26">
        <f t="shared" si="17"/>
        <v>0.37</v>
      </c>
      <c r="J73" s="26">
        <f t="shared" si="17"/>
        <v>1</v>
      </c>
      <c r="K73" s="26">
        <f t="shared" si="17"/>
        <v>0.25</v>
      </c>
      <c r="L73" s="26">
        <f t="shared" si="17"/>
        <v>175.83</v>
      </c>
      <c r="M73" s="26">
        <f t="shared" si="17"/>
        <v>421.84000000000003</v>
      </c>
      <c r="N73" s="26">
        <f t="shared" si="17"/>
        <v>256.39999999999998</v>
      </c>
      <c r="O73" s="26">
        <f t="shared" si="17"/>
        <v>49.12</v>
      </c>
      <c r="P73" s="27">
        <f t="shared" si="17"/>
        <v>2.68</v>
      </c>
    </row>
    <row r="74" spans="2:16" ht="13.5" customHeight="1">
      <c r="B74" s="8" t="s">
        <v>113</v>
      </c>
      <c r="C74" s="56"/>
      <c r="D74" s="82" t="s">
        <v>73</v>
      </c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4"/>
    </row>
    <row r="75" spans="2:16" ht="15">
      <c r="B75" s="9" t="s">
        <v>168</v>
      </c>
      <c r="C75" s="57"/>
      <c r="D75" s="20">
        <v>100</v>
      </c>
      <c r="E75" s="21">
        <v>4.26</v>
      </c>
      <c r="F75" s="21">
        <v>4.4400000000000004</v>
      </c>
      <c r="G75" s="21">
        <v>14.1</v>
      </c>
      <c r="H75" s="21">
        <v>189</v>
      </c>
      <c r="I75" s="36">
        <v>0.09</v>
      </c>
      <c r="J75" s="36">
        <v>0.09</v>
      </c>
      <c r="K75" s="36">
        <v>0.24</v>
      </c>
      <c r="L75" s="36">
        <v>59.6</v>
      </c>
      <c r="M75" s="36">
        <v>0.81</v>
      </c>
      <c r="N75" s="36">
        <v>34.94</v>
      </c>
      <c r="O75" s="36">
        <v>11</v>
      </c>
      <c r="P75" s="41">
        <v>0.6</v>
      </c>
    </row>
    <row r="76" spans="2:16" ht="15">
      <c r="B76" s="9" t="s">
        <v>144</v>
      </c>
      <c r="C76" s="57"/>
      <c r="D76" s="20">
        <v>200</v>
      </c>
      <c r="E76" s="21">
        <v>9</v>
      </c>
      <c r="F76" s="21">
        <v>9.1999999999999993</v>
      </c>
      <c r="G76" s="21">
        <v>2.1</v>
      </c>
      <c r="H76" s="21">
        <v>140</v>
      </c>
      <c r="I76" s="37">
        <v>0.17</v>
      </c>
      <c r="J76" s="37">
        <v>0.02</v>
      </c>
      <c r="K76" s="37">
        <v>0.04</v>
      </c>
      <c r="L76" s="37">
        <v>1.62</v>
      </c>
      <c r="M76" s="37">
        <v>27.4</v>
      </c>
      <c r="N76" s="37">
        <v>141</v>
      </c>
      <c r="O76" s="37">
        <v>14.8</v>
      </c>
      <c r="P76" s="38">
        <v>1.1000000000000001</v>
      </c>
    </row>
    <row r="77" spans="2:16" s="2" customFormat="1" ht="14.25" customHeight="1" thickBot="1">
      <c r="B77" s="10" t="s">
        <v>84</v>
      </c>
      <c r="C77" s="58"/>
      <c r="D77" s="39"/>
      <c r="E77" s="22">
        <f t="shared" ref="E77:P77" si="18">SUM(E75:E76)</f>
        <v>13.26</v>
      </c>
      <c r="F77" s="22">
        <f t="shared" si="18"/>
        <v>13.64</v>
      </c>
      <c r="G77" s="22">
        <f t="shared" si="18"/>
        <v>16.2</v>
      </c>
      <c r="H77" s="22">
        <f t="shared" si="18"/>
        <v>329</v>
      </c>
      <c r="I77" s="22">
        <f t="shared" si="18"/>
        <v>0.26</v>
      </c>
      <c r="J77" s="22">
        <f t="shared" si="18"/>
        <v>0.11</v>
      </c>
      <c r="K77" s="22">
        <f t="shared" si="18"/>
        <v>0.27999999999999997</v>
      </c>
      <c r="L77" s="22">
        <f t="shared" si="18"/>
        <v>61.22</v>
      </c>
      <c r="M77" s="22">
        <f t="shared" si="18"/>
        <v>28.209999999999997</v>
      </c>
      <c r="N77" s="22">
        <f t="shared" si="18"/>
        <v>175.94</v>
      </c>
      <c r="O77" s="22">
        <f t="shared" si="18"/>
        <v>25.8</v>
      </c>
      <c r="P77" s="23">
        <f t="shared" si="18"/>
        <v>1.7000000000000002</v>
      </c>
    </row>
    <row r="78" spans="2:16" ht="13.5" customHeight="1">
      <c r="B78" s="8"/>
      <c r="C78" s="56"/>
      <c r="D78" s="82" t="s">
        <v>96</v>
      </c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4"/>
    </row>
    <row r="79" spans="2:16" ht="15">
      <c r="B79" s="9" t="s">
        <v>147</v>
      </c>
      <c r="C79" s="57"/>
      <c r="D79" s="20">
        <v>180</v>
      </c>
      <c r="E79" s="21">
        <v>3.33</v>
      </c>
      <c r="F79" s="21">
        <v>7.77</v>
      </c>
      <c r="G79" s="21">
        <v>41.42</v>
      </c>
      <c r="H79" s="21">
        <v>256.23</v>
      </c>
      <c r="I79" s="37">
        <v>0.23</v>
      </c>
      <c r="J79" s="37">
        <v>31.5</v>
      </c>
      <c r="K79" s="37">
        <v>31.5</v>
      </c>
      <c r="L79" s="37">
        <v>0</v>
      </c>
      <c r="M79" s="37">
        <v>21.96</v>
      </c>
      <c r="N79" s="37">
        <v>43.99</v>
      </c>
      <c r="O79" s="37">
        <v>119.51</v>
      </c>
      <c r="P79" s="38">
        <v>1.73</v>
      </c>
    </row>
    <row r="80" spans="2:16" ht="15">
      <c r="B80" s="9" t="s">
        <v>149</v>
      </c>
      <c r="C80" s="57"/>
      <c r="D80" s="20">
        <v>200</v>
      </c>
      <c r="E80" s="21">
        <v>0.2</v>
      </c>
      <c r="F80" s="21">
        <v>0.2</v>
      </c>
      <c r="G80" s="21">
        <v>22.3</v>
      </c>
      <c r="H80" s="21">
        <v>114</v>
      </c>
      <c r="I80" s="37">
        <v>12</v>
      </c>
      <c r="J80" s="37">
        <v>0</v>
      </c>
      <c r="K80" s="37">
        <v>2.4</v>
      </c>
      <c r="L80" s="37">
        <v>0.8</v>
      </c>
      <c r="M80" s="37">
        <v>0.02</v>
      </c>
      <c r="N80" s="37">
        <v>0</v>
      </c>
      <c r="O80" s="37">
        <v>0</v>
      </c>
      <c r="P80" s="38">
        <v>0</v>
      </c>
    </row>
    <row r="81" spans="2:16" ht="15">
      <c r="B81" s="9" t="s">
        <v>97</v>
      </c>
      <c r="C81" s="57"/>
      <c r="D81" s="20">
        <v>40</v>
      </c>
      <c r="E81" s="21">
        <v>3.16</v>
      </c>
      <c r="F81" s="21">
        <v>0.04</v>
      </c>
      <c r="G81" s="21">
        <v>20.6</v>
      </c>
      <c r="H81" s="21">
        <v>94.4</v>
      </c>
      <c r="I81" s="37">
        <v>0.06</v>
      </c>
      <c r="J81" s="37">
        <v>0</v>
      </c>
      <c r="K81" s="37">
        <v>0</v>
      </c>
      <c r="L81" s="37">
        <v>0</v>
      </c>
      <c r="M81" s="37">
        <v>0</v>
      </c>
      <c r="N81" s="37">
        <v>34.4</v>
      </c>
      <c r="O81" s="37">
        <v>14</v>
      </c>
      <c r="P81" s="38">
        <v>0.64</v>
      </c>
    </row>
    <row r="82" spans="2:16" ht="12.75" customHeight="1">
      <c r="B82" s="9" t="s">
        <v>148</v>
      </c>
      <c r="C82" s="57"/>
      <c r="D82" s="20" t="s">
        <v>150</v>
      </c>
      <c r="E82" s="20">
        <v>19.72</v>
      </c>
      <c r="F82" s="20">
        <v>17.89</v>
      </c>
      <c r="G82" s="20">
        <v>4.76</v>
      </c>
      <c r="H82" s="20">
        <v>168.2</v>
      </c>
      <c r="I82" s="36">
        <v>0.17</v>
      </c>
      <c r="J82" s="36">
        <v>1.28</v>
      </c>
      <c r="K82" s="36">
        <v>0</v>
      </c>
      <c r="L82" s="36">
        <v>24.36</v>
      </c>
      <c r="M82" s="36">
        <v>26.01</v>
      </c>
      <c r="N82" s="36">
        <v>194.69</v>
      </c>
      <c r="O82" s="36">
        <v>0</v>
      </c>
      <c r="P82" s="41">
        <v>2.3199999999999998</v>
      </c>
    </row>
    <row r="83" spans="2:16" s="2" customFormat="1" ht="13.5" customHeight="1">
      <c r="B83" s="11" t="s">
        <v>84</v>
      </c>
      <c r="C83" s="59"/>
      <c r="D83" s="20"/>
      <c r="E83" s="24">
        <f t="shared" ref="E83:P83" si="19">SUM(E79:E82)</f>
        <v>26.41</v>
      </c>
      <c r="F83" s="24">
        <f t="shared" si="19"/>
        <v>25.9</v>
      </c>
      <c r="G83" s="24">
        <f t="shared" si="19"/>
        <v>89.08</v>
      </c>
      <c r="H83" s="24">
        <f t="shared" si="19"/>
        <v>632.82999999999993</v>
      </c>
      <c r="I83" s="24">
        <f t="shared" si="19"/>
        <v>12.46</v>
      </c>
      <c r="J83" s="24">
        <f t="shared" si="19"/>
        <v>32.78</v>
      </c>
      <c r="K83" s="24">
        <f t="shared" si="19"/>
        <v>33.9</v>
      </c>
      <c r="L83" s="24">
        <f t="shared" si="19"/>
        <v>25.16</v>
      </c>
      <c r="M83" s="24">
        <f t="shared" si="19"/>
        <v>47.99</v>
      </c>
      <c r="N83" s="24">
        <f t="shared" si="19"/>
        <v>273.08</v>
      </c>
      <c r="O83" s="24">
        <f t="shared" si="19"/>
        <v>133.51</v>
      </c>
      <c r="P83" s="25">
        <f t="shared" si="19"/>
        <v>4.6899999999999995</v>
      </c>
    </row>
    <row r="84" spans="2:16" s="2" customFormat="1" ht="13.5" customHeight="1" thickBot="1">
      <c r="B84" s="12" t="s">
        <v>98</v>
      </c>
      <c r="C84" s="60"/>
      <c r="D84" s="40"/>
      <c r="E84" s="26">
        <f t="shared" ref="E84:P84" si="20">E83+E77</f>
        <v>39.67</v>
      </c>
      <c r="F84" s="26">
        <f t="shared" si="20"/>
        <v>39.54</v>
      </c>
      <c r="G84" s="26">
        <f t="shared" si="20"/>
        <v>105.28</v>
      </c>
      <c r="H84" s="26">
        <f t="shared" si="20"/>
        <v>961.82999999999993</v>
      </c>
      <c r="I84" s="26">
        <f t="shared" si="20"/>
        <v>12.72</v>
      </c>
      <c r="J84" s="26">
        <f t="shared" si="20"/>
        <v>32.89</v>
      </c>
      <c r="K84" s="26">
        <f t="shared" si="20"/>
        <v>34.18</v>
      </c>
      <c r="L84" s="26">
        <f t="shared" si="20"/>
        <v>86.38</v>
      </c>
      <c r="M84" s="26">
        <f t="shared" si="20"/>
        <v>76.2</v>
      </c>
      <c r="N84" s="26">
        <f t="shared" si="20"/>
        <v>449.02</v>
      </c>
      <c r="O84" s="26">
        <f t="shared" si="20"/>
        <v>159.31</v>
      </c>
      <c r="P84" s="27">
        <f t="shared" si="20"/>
        <v>6.39</v>
      </c>
    </row>
    <row r="85" spans="2:16" ht="12.75" customHeight="1">
      <c r="B85" s="8" t="s">
        <v>112</v>
      </c>
      <c r="C85" s="56"/>
      <c r="D85" s="82" t="s">
        <v>73</v>
      </c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4"/>
    </row>
    <row r="86" spans="2:16" ht="15">
      <c r="B86" s="9" t="s">
        <v>145</v>
      </c>
      <c r="C86" s="57"/>
      <c r="D86" s="20">
        <v>100</v>
      </c>
      <c r="E86" s="21">
        <v>1.4</v>
      </c>
      <c r="F86" s="21">
        <v>0.05</v>
      </c>
      <c r="G86" s="21">
        <v>12</v>
      </c>
      <c r="H86" s="21">
        <v>282</v>
      </c>
      <c r="I86" s="37">
        <v>0.05</v>
      </c>
      <c r="J86" s="37"/>
      <c r="K86" s="37"/>
      <c r="L86" s="37">
        <v>0.24</v>
      </c>
      <c r="M86" s="37">
        <v>6.3</v>
      </c>
      <c r="N86" s="37">
        <v>28.2</v>
      </c>
      <c r="O86" s="37">
        <v>3</v>
      </c>
      <c r="P86" s="38">
        <v>0.63</v>
      </c>
    </row>
    <row r="87" spans="2:16" ht="15">
      <c r="B87" s="9" t="s">
        <v>95</v>
      </c>
      <c r="C87" s="57"/>
      <c r="D87" s="20" t="s">
        <v>100</v>
      </c>
      <c r="E87" s="21">
        <v>0.18</v>
      </c>
      <c r="F87" s="21">
        <v>0.04</v>
      </c>
      <c r="G87" s="21">
        <v>7.71</v>
      </c>
      <c r="H87" s="21">
        <v>57</v>
      </c>
      <c r="I87" s="36">
        <v>0.02</v>
      </c>
      <c r="J87" s="37">
        <v>0</v>
      </c>
      <c r="K87" s="37">
        <v>0</v>
      </c>
      <c r="L87" s="37">
        <v>4.54</v>
      </c>
      <c r="M87" s="37">
        <v>7.55</v>
      </c>
      <c r="N87" s="37">
        <v>0</v>
      </c>
      <c r="O87" s="37">
        <v>4.03</v>
      </c>
      <c r="P87" s="38">
        <v>0.04</v>
      </c>
    </row>
    <row r="88" spans="2:16" s="2" customFormat="1" ht="14.25" customHeight="1" thickBot="1">
      <c r="B88" s="11" t="s">
        <v>84</v>
      </c>
      <c r="C88" s="59"/>
      <c r="D88" s="39"/>
      <c r="E88" s="22">
        <f t="shared" ref="E88:P88" si="21">SUM(E86:E87)</f>
        <v>1.5799999999999998</v>
      </c>
      <c r="F88" s="22">
        <f t="shared" si="21"/>
        <v>0.09</v>
      </c>
      <c r="G88" s="22">
        <f t="shared" si="21"/>
        <v>19.71</v>
      </c>
      <c r="H88" s="22">
        <f t="shared" si="21"/>
        <v>339</v>
      </c>
      <c r="I88" s="22">
        <f t="shared" si="21"/>
        <v>7.0000000000000007E-2</v>
      </c>
      <c r="J88" s="22">
        <f t="shared" si="21"/>
        <v>0</v>
      </c>
      <c r="K88" s="22">
        <f t="shared" si="21"/>
        <v>0</v>
      </c>
      <c r="L88" s="22">
        <f t="shared" si="21"/>
        <v>4.78</v>
      </c>
      <c r="M88" s="22">
        <f t="shared" si="21"/>
        <v>13.85</v>
      </c>
      <c r="N88" s="22">
        <f t="shared" si="21"/>
        <v>28.2</v>
      </c>
      <c r="O88" s="22">
        <f t="shared" si="21"/>
        <v>7.03</v>
      </c>
      <c r="P88" s="23">
        <f t="shared" si="21"/>
        <v>0.67</v>
      </c>
    </row>
    <row r="89" spans="2:16" ht="14.25" customHeight="1">
      <c r="B89" s="8"/>
      <c r="C89" s="56"/>
      <c r="D89" s="82" t="s">
        <v>96</v>
      </c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4"/>
    </row>
    <row r="90" spans="2:16" ht="24" customHeight="1">
      <c r="B90" s="47" t="s">
        <v>127</v>
      </c>
      <c r="C90" s="62"/>
      <c r="D90" s="20">
        <v>180</v>
      </c>
      <c r="E90" s="21">
        <v>6.2</v>
      </c>
      <c r="F90" s="21">
        <v>5.6</v>
      </c>
      <c r="G90" s="21">
        <v>22.3</v>
      </c>
      <c r="H90" s="21">
        <v>201</v>
      </c>
      <c r="I90" s="37">
        <v>0.23</v>
      </c>
      <c r="J90" s="37">
        <v>15.3</v>
      </c>
      <c r="K90" s="37">
        <v>1.18</v>
      </c>
      <c r="L90" s="37">
        <v>2.38</v>
      </c>
      <c r="M90" s="37">
        <v>40.049999999999997</v>
      </c>
      <c r="N90" s="37">
        <v>119</v>
      </c>
      <c r="O90" s="37">
        <v>21.4</v>
      </c>
      <c r="P90" s="38">
        <v>2.74</v>
      </c>
    </row>
    <row r="91" spans="2:16" ht="15">
      <c r="B91" s="9" t="s">
        <v>138</v>
      </c>
      <c r="C91" s="57"/>
      <c r="D91" s="20" t="s">
        <v>162</v>
      </c>
      <c r="E91" s="21">
        <v>17.64</v>
      </c>
      <c r="F91" s="21">
        <v>19.489999999999998</v>
      </c>
      <c r="G91" s="21">
        <v>16.47</v>
      </c>
      <c r="H91" s="21">
        <v>183</v>
      </c>
      <c r="I91" s="37">
        <v>0.05</v>
      </c>
      <c r="J91" s="37">
        <v>0.8</v>
      </c>
      <c r="K91" s="37">
        <v>0.01</v>
      </c>
      <c r="L91" s="37">
        <v>0.5</v>
      </c>
      <c r="M91" s="37">
        <v>19.03</v>
      </c>
      <c r="N91" s="37">
        <v>236</v>
      </c>
      <c r="O91" s="37">
        <v>31.22</v>
      </c>
      <c r="P91" s="38">
        <v>1.99</v>
      </c>
    </row>
    <row r="92" spans="2:16" ht="15">
      <c r="B92" s="9" t="s">
        <v>123</v>
      </c>
      <c r="C92" s="57"/>
      <c r="D92" s="20">
        <v>200</v>
      </c>
      <c r="E92" s="21">
        <v>4.9000000000000004</v>
      </c>
      <c r="F92" s="21">
        <v>2.6</v>
      </c>
      <c r="G92" s="21">
        <v>31.5</v>
      </c>
      <c r="H92" s="21">
        <v>190</v>
      </c>
      <c r="I92" s="37">
        <v>0.04</v>
      </c>
      <c r="J92" s="37">
        <v>1</v>
      </c>
      <c r="K92" s="37"/>
      <c r="L92" s="37">
        <v>0.11</v>
      </c>
      <c r="M92" s="37">
        <v>128</v>
      </c>
      <c r="N92" s="37">
        <v>122</v>
      </c>
      <c r="O92" s="37">
        <v>17.600000000000001</v>
      </c>
      <c r="P92" s="38">
        <v>0.62</v>
      </c>
    </row>
    <row r="93" spans="2:16" ht="15">
      <c r="B93" s="9" t="s">
        <v>97</v>
      </c>
      <c r="C93" s="57"/>
      <c r="D93" s="20">
        <v>40</v>
      </c>
      <c r="E93" s="21">
        <v>3.16</v>
      </c>
      <c r="F93" s="21">
        <v>0.04</v>
      </c>
      <c r="G93" s="21">
        <v>20.6</v>
      </c>
      <c r="H93" s="21">
        <v>94.4</v>
      </c>
      <c r="I93" s="37">
        <v>0.06</v>
      </c>
      <c r="J93" s="37">
        <v>0</v>
      </c>
      <c r="K93" s="37">
        <v>0</v>
      </c>
      <c r="L93" s="37">
        <v>0</v>
      </c>
      <c r="M93" s="37">
        <v>0</v>
      </c>
      <c r="N93" s="37">
        <v>34.4</v>
      </c>
      <c r="O93" s="37">
        <v>14</v>
      </c>
      <c r="P93" s="38">
        <v>0.64</v>
      </c>
    </row>
    <row r="94" spans="2:16" s="2" customFormat="1" ht="14.25" customHeight="1">
      <c r="B94" s="11" t="s">
        <v>84</v>
      </c>
      <c r="C94" s="59"/>
      <c r="D94" s="20"/>
      <c r="E94" s="24">
        <f t="shared" ref="E94:P94" si="22">SUM(E90:E93)</f>
        <v>31.900000000000002</v>
      </c>
      <c r="F94" s="24">
        <f t="shared" si="22"/>
        <v>27.729999999999997</v>
      </c>
      <c r="G94" s="24">
        <f t="shared" si="22"/>
        <v>90.87</v>
      </c>
      <c r="H94" s="24">
        <f t="shared" si="22"/>
        <v>668.4</v>
      </c>
      <c r="I94" s="24">
        <f t="shared" si="22"/>
        <v>0.38</v>
      </c>
      <c r="J94" s="24">
        <f t="shared" si="22"/>
        <v>17.100000000000001</v>
      </c>
      <c r="K94" s="24">
        <f t="shared" si="22"/>
        <v>1.19</v>
      </c>
      <c r="L94" s="24">
        <f t="shared" si="22"/>
        <v>2.9899999999999998</v>
      </c>
      <c r="M94" s="24">
        <f t="shared" si="22"/>
        <v>187.07999999999998</v>
      </c>
      <c r="N94" s="24">
        <f t="shared" si="22"/>
        <v>511.4</v>
      </c>
      <c r="O94" s="24">
        <f t="shared" si="22"/>
        <v>84.22</v>
      </c>
      <c r="P94" s="25">
        <f t="shared" si="22"/>
        <v>5.99</v>
      </c>
    </row>
    <row r="95" spans="2:16" s="2" customFormat="1" ht="14.25" customHeight="1" thickBot="1">
      <c r="B95" s="12" t="s">
        <v>98</v>
      </c>
      <c r="C95" s="60"/>
      <c r="D95" s="40"/>
      <c r="E95" s="26">
        <f t="shared" ref="E95:P95" si="23">E94+E88</f>
        <v>33.480000000000004</v>
      </c>
      <c r="F95" s="26">
        <f t="shared" si="23"/>
        <v>27.819999999999997</v>
      </c>
      <c r="G95" s="26">
        <f t="shared" si="23"/>
        <v>110.58000000000001</v>
      </c>
      <c r="H95" s="26">
        <f t="shared" si="23"/>
        <v>1007.4</v>
      </c>
      <c r="I95" s="26">
        <f t="shared" si="23"/>
        <v>0.45</v>
      </c>
      <c r="J95" s="26">
        <f t="shared" si="23"/>
        <v>17.100000000000001</v>
      </c>
      <c r="K95" s="26">
        <f t="shared" si="23"/>
        <v>1.19</v>
      </c>
      <c r="L95" s="26">
        <f t="shared" si="23"/>
        <v>7.77</v>
      </c>
      <c r="M95" s="26">
        <f t="shared" si="23"/>
        <v>200.92999999999998</v>
      </c>
      <c r="N95" s="26">
        <f t="shared" si="23"/>
        <v>539.6</v>
      </c>
      <c r="O95" s="26">
        <f t="shared" si="23"/>
        <v>91.25</v>
      </c>
      <c r="P95" s="27">
        <f t="shared" si="23"/>
        <v>6.66</v>
      </c>
    </row>
    <row r="96" spans="2:16" ht="15.75" customHeight="1">
      <c r="B96" s="8" t="s">
        <v>111</v>
      </c>
      <c r="C96" s="56"/>
      <c r="D96" s="82" t="s">
        <v>73</v>
      </c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4"/>
    </row>
    <row r="97" spans="2:16" ht="25.5" customHeight="1">
      <c r="B97" s="9" t="s">
        <v>163</v>
      </c>
      <c r="C97" s="57"/>
      <c r="D97" s="20" t="s">
        <v>164</v>
      </c>
      <c r="E97" s="21">
        <v>4.2</v>
      </c>
      <c r="F97" s="21">
        <v>5.14</v>
      </c>
      <c r="G97" s="21">
        <v>14.2</v>
      </c>
      <c r="H97" s="21">
        <v>377.35</v>
      </c>
      <c r="I97" s="37">
        <v>0.06</v>
      </c>
      <c r="J97" s="37"/>
      <c r="K97" s="37"/>
      <c r="L97" s="37">
        <v>0.52</v>
      </c>
      <c r="M97" s="37">
        <v>10.8</v>
      </c>
      <c r="N97" s="37">
        <v>40</v>
      </c>
      <c r="O97" s="37">
        <v>11</v>
      </c>
      <c r="P97" s="38">
        <v>0.6</v>
      </c>
    </row>
    <row r="98" spans="2:16" ht="15">
      <c r="B98" s="9" t="s">
        <v>130</v>
      </c>
      <c r="C98" s="57"/>
      <c r="D98" s="20" t="s">
        <v>131</v>
      </c>
      <c r="E98" s="21">
        <v>1.2</v>
      </c>
      <c r="F98" s="21" t="s">
        <v>125</v>
      </c>
      <c r="G98" s="21">
        <v>14.9</v>
      </c>
      <c r="H98" s="21">
        <v>60</v>
      </c>
      <c r="I98" s="37">
        <v>0.02</v>
      </c>
      <c r="J98" s="37">
        <v>3.3</v>
      </c>
      <c r="K98" s="37"/>
      <c r="L98" s="37">
        <v>0.09</v>
      </c>
      <c r="M98" s="37">
        <v>8.5</v>
      </c>
      <c r="N98" s="37">
        <v>10</v>
      </c>
      <c r="O98" s="37">
        <v>5.4</v>
      </c>
      <c r="P98" s="38">
        <v>0.91</v>
      </c>
    </row>
    <row r="99" spans="2:16" s="2" customFormat="1" ht="18" customHeight="1" thickBot="1">
      <c r="B99" s="10" t="s">
        <v>84</v>
      </c>
      <c r="C99" s="58"/>
      <c r="D99" s="39"/>
      <c r="E99" s="22">
        <f t="shared" ref="E99:P99" si="24">SUM(E97:E98)</f>
        <v>5.4</v>
      </c>
      <c r="F99" s="22">
        <f t="shared" si="24"/>
        <v>5.14</v>
      </c>
      <c r="G99" s="22">
        <f t="shared" si="24"/>
        <v>29.1</v>
      </c>
      <c r="H99" s="22">
        <f t="shared" si="24"/>
        <v>437.35</v>
      </c>
      <c r="I99" s="22">
        <f t="shared" si="24"/>
        <v>0.08</v>
      </c>
      <c r="J99" s="22">
        <f t="shared" si="24"/>
        <v>3.3</v>
      </c>
      <c r="K99" s="22">
        <f t="shared" si="24"/>
        <v>0</v>
      </c>
      <c r="L99" s="22">
        <f t="shared" si="24"/>
        <v>0.61</v>
      </c>
      <c r="M99" s="22">
        <f t="shared" si="24"/>
        <v>19.3</v>
      </c>
      <c r="N99" s="22">
        <f t="shared" si="24"/>
        <v>50</v>
      </c>
      <c r="O99" s="22">
        <f t="shared" si="24"/>
        <v>16.399999999999999</v>
      </c>
      <c r="P99" s="23">
        <f t="shared" si="24"/>
        <v>1.51</v>
      </c>
    </row>
    <row r="100" spans="2:16" ht="12.75" customHeight="1">
      <c r="B100" s="8"/>
      <c r="C100" s="56"/>
      <c r="D100" s="82" t="s">
        <v>96</v>
      </c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4"/>
    </row>
    <row r="101" spans="2:16" ht="22.5" customHeight="1">
      <c r="B101" s="9" t="s">
        <v>154</v>
      </c>
      <c r="C101" s="57"/>
      <c r="D101" s="20">
        <v>250</v>
      </c>
      <c r="E101" s="21">
        <v>21.78</v>
      </c>
      <c r="F101" s="21">
        <v>50</v>
      </c>
      <c r="G101" s="21">
        <v>35.5</v>
      </c>
      <c r="H101" s="21">
        <v>163.65</v>
      </c>
      <c r="I101" s="37">
        <v>0.14000000000000001</v>
      </c>
      <c r="J101" s="37">
        <v>11.72</v>
      </c>
      <c r="K101" s="37">
        <v>0.08</v>
      </c>
      <c r="L101" s="37">
        <v>0.1</v>
      </c>
      <c r="M101" s="37">
        <v>62.08</v>
      </c>
      <c r="N101" s="37">
        <v>253</v>
      </c>
      <c r="O101" s="37">
        <v>60.34</v>
      </c>
      <c r="P101" s="38">
        <v>1.1399999999999999</v>
      </c>
    </row>
    <row r="102" spans="2:16" ht="16.5" customHeight="1">
      <c r="B102" s="9" t="s">
        <v>139</v>
      </c>
      <c r="C102" s="57"/>
      <c r="D102" s="20">
        <v>200</v>
      </c>
      <c r="E102" s="21">
        <v>11.7</v>
      </c>
      <c r="F102" s="21">
        <v>13.1</v>
      </c>
      <c r="G102" s="21">
        <v>10.199999999999999</v>
      </c>
      <c r="H102" s="21">
        <v>209.4</v>
      </c>
      <c r="I102" s="37">
        <v>0.18</v>
      </c>
      <c r="J102" s="37">
        <v>3.5</v>
      </c>
      <c r="K102" s="37">
        <v>0</v>
      </c>
      <c r="L102" s="37">
        <v>0</v>
      </c>
      <c r="M102" s="37">
        <v>28.9</v>
      </c>
      <c r="N102" s="37">
        <v>140</v>
      </c>
      <c r="O102" s="37">
        <v>15.7</v>
      </c>
      <c r="P102" s="38">
        <v>1.2</v>
      </c>
    </row>
    <row r="103" spans="2:16" ht="15">
      <c r="B103" s="9" t="s">
        <v>97</v>
      </c>
      <c r="C103" s="57"/>
      <c r="D103" s="20">
        <v>40</v>
      </c>
      <c r="E103" s="21">
        <v>3.16</v>
      </c>
      <c r="F103" s="21">
        <v>0.04</v>
      </c>
      <c r="G103" s="21">
        <v>20.6</v>
      </c>
      <c r="H103" s="21">
        <v>94.4</v>
      </c>
      <c r="I103" s="37">
        <v>0.06</v>
      </c>
      <c r="J103" s="37">
        <v>0</v>
      </c>
      <c r="K103" s="37">
        <v>0</v>
      </c>
      <c r="L103" s="37">
        <v>0</v>
      </c>
      <c r="M103" s="37">
        <v>0</v>
      </c>
      <c r="N103" s="37">
        <v>34.4</v>
      </c>
      <c r="O103" s="37">
        <v>14</v>
      </c>
      <c r="P103" s="38">
        <v>0.64</v>
      </c>
    </row>
    <row r="104" spans="2:16" ht="15">
      <c r="B104" s="9" t="s">
        <v>145</v>
      </c>
      <c r="C104" s="57"/>
      <c r="D104" s="20">
        <v>100</v>
      </c>
      <c r="E104" s="21">
        <v>1.4</v>
      </c>
      <c r="F104" s="21">
        <v>0.05</v>
      </c>
      <c r="G104" s="21">
        <v>12</v>
      </c>
      <c r="H104" s="21">
        <v>282</v>
      </c>
      <c r="I104" s="37">
        <v>0.05</v>
      </c>
      <c r="J104" s="37"/>
      <c r="K104" s="37"/>
      <c r="L104" s="37">
        <v>0.24</v>
      </c>
      <c r="M104" s="37">
        <v>6.3</v>
      </c>
      <c r="N104" s="37">
        <v>28.2</v>
      </c>
      <c r="O104" s="37">
        <v>3</v>
      </c>
      <c r="P104" s="38">
        <v>0.63</v>
      </c>
    </row>
    <row r="105" spans="2:16" s="2" customFormat="1" ht="13.5" customHeight="1">
      <c r="B105" s="11" t="s">
        <v>84</v>
      </c>
      <c r="C105" s="59"/>
      <c r="D105" s="20"/>
      <c r="E105" s="24">
        <f t="shared" ref="E105:P105" si="25">SUM(E101:E104)</f>
        <v>38.04</v>
      </c>
      <c r="F105" s="24">
        <f t="shared" si="25"/>
        <v>63.19</v>
      </c>
      <c r="G105" s="24">
        <f t="shared" si="25"/>
        <v>78.300000000000011</v>
      </c>
      <c r="H105" s="24">
        <f t="shared" si="25"/>
        <v>749.45</v>
      </c>
      <c r="I105" s="24">
        <f t="shared" si="25"/>
        <v>0.43</v>
      </c>
      <c r="J105" s="24">
        <f t="shared" si="25"/>
        <v>15.22</v>
      </c>
      <c r="K105" s="24">
        <f t="shared" si="25"/>
        <v>0.08</v>
      </c>
      <c r="L105" s="24">
        <f t="shared" si="25"/>
        <v>0.33999999999999997</v>
      </c>
      <c r="M105" s="24">
        <f t="shared" si="25"/>
        <v>97.279999999999987</v>
      </c>
      <c r="N105" s="24">
        <f t="shared" si="25"/>
        <v>455.59999999999997</v>
      </c>
      <c r="O105" s="24">
        <f t="shared" si="25"/>
        <v>93.04</v>
      </c>
      <c r="P105" s="25">
        <f t="shared" si="25"/>
        <v>3.61</v>
      </c>
    </row>
    <row r="106" spans="2:16" s="2" customFormat="1" ht="13.5" customHeight="1" thickBot="1">
      <c r="B106" s="12" t="s">
        <v>98</v>
      </c>
      <c r="C106" s="60"/>
      <c r="D106" s="40"/>
      <c r="E106" s="26">
        <f t="shared" ref="E106:P106" si="26">E105+E99</f>
        <v>43.44</v>
      </c>
      <c r="F106" s="26">
        <f t="shared" si="26"/>
        <v>68.33</v>
      </c>
      <c r="G106" s="26">
        <f t="shared" si="26"/>
        <v>107.4</v>
      </c>
      <c r="H106" s="26">
        <f t="shared" si="26"/>
        <v>1186.8000000000002</v>
      </c>
      <c r="I106" s="26">
        <f t="shared" si="26"/>
        <v>0.51</v>
      </c>
      <c r="J106" s="26">
        <f t="shared" si="26"/>
        <v>18.52</v>
      </c>
      <c r="K106" s="26">
        <f t="shared" si="26"/>
        <v>0.08</v>
      </c>
      <c r="L106" s="26">
        <f t="shared" si="26"/>
        <v>0.95</v>
      </c>
      <c r="M106" s="26">
        <f t="shared" si="26"/>
        <v>116.57999999999998</v>
      </c>
      <c r="N106" s="26">
        <f t="shared" si="26"/>
        <v>505.59999999999997</v>
      </c>
      <c r="O106" s="26">
        <f t="shared" si="26"/>
        <v>109.44</v>
      </c>
      <c r="P106" s="27">
        <f t="shared" si="26"/>
        <v>5.12</v>
      </c>
    </row>
    <row r="107" spans="2:16" ht="15.75" customHeight="1">
      <c r="B107" s="8" t="s">
        <v>110</v>
      </c>
      <c r="C107" s="56"/>
      <c r="D107" s="82" t="s">
        <v>73</v>
      </c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4"/>
    </row>
    <row r="108" spans="2:16" ht="26.25" customHeight="1">
      <c r="B108" s="9" t="s">
        <v>155</v>
      </c>
      <c r="C108" s="57"/>
      <c r="D108" s="20" t="s">
        <v>165</v>
      </c>
      <c r="E108" s="21">
        <v>0.1</v>
      </c>
      <c r="F108" s="21">
        <v>16.5</v>
      </c>
      <c r="G108" s="21">
        <v>0.16</v>
      </c>
      <c r="H108" s="21">
        <v>187.4</v>
      </c>
      <c r="I108" s="37">
        <v>0.2</v>
      </c>
      <c r="J108" s="37">
        <v>1.1000000000000001</v>
      </c>
      <c r="K108" s="37">
        <v>2.1</v>
      </c>
      <c r="L108" s="37">
        <v>0.8</v>
      </c>
      <c r="M108" s="37">
        <v>58</v>
      </c>
      <c r="N108" s="37">
        <v>106</v>
      </c>
      <c r="O108" s="37">
        <v>36.1</v>
      </c>
      <c r="P108" s="38">
        <v>3.4</v>
      </c>
    </row>
    <row r="109" spans="2:16" ht="15">
      <c r="B109" s="9" t="s">
        <v>95</v>
      </c>
      <c r="C109" s="57"/>
      <c r="D109" s="20" t="s">
        <v>100</v>
      </c>
      <c r="E109" s="21">
        <v>0.18</v>
      </c>
      <c r="F109" s="21">
        <v>0.04</v>
      </c>
      <c r="G109" s="21">
        <v>7.71</v>
      </c>
      <c r="H109" s="21">
        <v>57</v>
      </c>
      <c r="I109" s="36">
        <v>0.02</v>
      </c>
      <c r="J109" s="37">
        <v>0</v>
      </c>
      <c r="K109" s="37">
        <v>0</v>
      </c>
      <c r="L109" s="37">
        <v>4.54</v>
      </c>
      <c r="M109" s="37">
        <v>7.55</v>
      </c>
      <c r="N109" s="37">
        <v>0</v>
      </c>
      <c r="O109" s="37">
        <v>4.03</v>
      </c>
      <c r="P109" s="38">
        <v>0.04</v>
      </c>
    </row>
    <row r="110" spans="2:16" s="2" customFormat="1" ht="12.75" thickBot="1">
      <c r="B110" s="10" t="s">
        <v>84</v>
      </c>
      <c r="C110" s="58"/>
      <c r="D110" s="39"/>
      <c r="E110" s="22">
        <f t="shared" ref="E110:P110" si="27">SUM(E108:E109)</f>
        <v>0.28000000000000003</v>
      </c>
      <c r="F110" s="22">
        <f t="shared" si="27"/>
        <v>16.54</v>
      </c>
      <c r="G110" s="22">
        <f t="shared" si="27"/>
        <v>7.87</v>
      </c>
      <c r="H110" s="22">
        <f t="shared" si="27"/>
        <v>244.4</v>
      </c>
      <c r="I110" s="22">
        <f t="shared" si="27"/>
        <v>0.22</v>
      </c>
      <c r="J110" s="22">
        <f t="shared" si="27"/>
        <v>1.1000000000000001</v>
      </c>
      <c r="K110" s="22">
        <f t="shared" si="27"/>
        <v>2.1</v>
      </c>
      <c r="L110" s="22">
        <f t="shared" si="27"/>
        <v>5.34</v>
      </c>
      <c r="M110" s="22">
        <f t="shared" si="27"/>
        <v>65.55</v>
      </c>
      <c r="N110" s="22">
        <f t="shared" si="27"/>
        <v>106</v>
      </c>
      <c r="O110" s="22">
        <f t="shared" si="27"/>
        <v>40.130000000000003</v>
      </c>
      <c r="P110" s="23">
        <f t="shared" si="27"/>
        <v>3.44</v>
      </c>
    </row>
    <row r="111" spans="2:16" ht="12.75" customHeight="1">
      <c r="B111" s="8"/>
      <c r="C111" s="56"/>
      <c r="D111" s="82" t="s">
        <v>96</v>
      </c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4"/>
    </row>
    <row r="112" spans="2:16" ht="15">
      <c r="B112" s="9" t="s">
        <v>140</v>
      </c>
      <c r="C112" s="57"/>
      <c r="D112" s="20">
        <v>100</v>
      </c>
      <c r="E112" s="21">
        <v>2.5</v>
      </c>
      <c r="F112" s="21">
        <v>4.8</v>
      </c>
      <c r="G112" s="21">
        <v>25.9</v>
      </c>
      <c r="H112" s="21">
        <v>187.25</v>
      </c>
      <c r="I112" s="37">
        <v>0.1</v>
      </c>
      <c r="J112" s="37">
        <v>1.7</v>
      </c>
      <c r="K112" s="37">
        <v>0.02</v>
      </c>
      <c r="L112" s="37">
        <v>1.7</v>
      </c>
      <c r="M112" s="37">
        <v>20.100000000000001</v>
      </c>
      <c r="N112" s="37">
        <v>113.9</v>
      </c>
      <c r="O112" s="37">
        <v>15.2</v>
      </c>
      <c r="P112" s="38">
        <v>0.14000000000000001</v>
      </c>
    </row>
    <row r="113" spans="2:16" ht="15">
      <c r="B113" s="9" t="s">
        <v>124</v>
      </c>
      <c r="C113" s="57"/>
      <c r="D113" s="20">
        <v>200</v>
      </c>
      <c r="E113" s="21">
        <v>3.2</v>
      </c>
      <c r="F113" s="21">
        <v>1.73</v>
      </c>
      <c r="G113" s="21">
        <v>14.9</v>
      </c>
      <c r="H113" s="21">
        <v>112</v>
      </c>
      <c r="I113" s="37">
        <v>0.16</v>
      </c>
      <c r="J113" s="37">
        <v>1</v>
      </c>
      <c r="K113" s="37"/>
      <c r="L113" s="37">
        <v>0.1</v>
      </c>
      <c r="M113" s="37">
        <v>153</v>
      </c>
      <c r="N113" s="37">
        <v>140.30000000000001</v>
      </c>
      <c r="O113" s="37">
        <v>18.399999999999999</v>
      </c>
      <c r="P113" s="38">
        <v>0.48</v>
      </c>
    </row>
    <row r="114" spans="2:16" s="2" customFormat="1">
      <c r="B114" s="11" t="s">
        <v>84</v>
      </c>
      <c r="C114" s="59"/>
      <c r="D114" s="20"/>
      <c r="E114" s="24">
        <f t="shared" ref="E114:P114" si="28">SUM(E112:E113)</f>
        <v>5.7</v>
      </c>
      <c r="F114" s="24">
        <f t="shared" si="28"/>
        <v>6.5299999999999994</v>
      </c>
      <c r="G114" s="24">
        <f t="shared" si="28"/>
        <v>40.799999999999997</v>
      </c>
      <c r="H114" s="24">
        <f t="shared" si="28"/>
        <v>299.25</v>
      </c>
      <c r="I114" s="24">
        <f t="shared" si="28"/>
        <v>0.26</v>
      </c>
      <c r="J114" s="24">
        <f t="shared" si="28"/>
        <v>2.7</v>
      </c>
      <c r="K114" s="24">
        <f t="shared" si="28"/>
        <v>0.02</v>
      </c>
      <c r="L114" s="24">
        <f t="shared" si="28"/>
        <v>1.8</v>
      </c>
      <c r="M114" s="24">
        <f t="shared" si="28"/>
        <v>173.1</v>
      </c>
      <c r="N114" s="24">
        <f t="shared" si="28"/>
        <v>254.20000000000002</v>
      </c>
      <c r="O114" s="24">
        <f t="shared" si="28"/>
        <v>33.599999999999994</v>
      </c>
      <c r="P114" s="25">
        <f t="shared" si="28"/>
        <v>0.62</v>
      </c>
    </row>
    <row r="115" spans="2:16" ht="18.75" customHeight="1">
      <c r="B115" s="19" t="s">
        <v>142</v>
      </c>
      <c r="C115" s="19"/>
      <c r="D115" s="43"/>
      <c r="E115" s="15">
        <f t="shared" ref="E115:P115" si="29">E110+E99+E88+E77+E68+E57+E47+E36+E25+E14</f>
        <v>269.52</v>
      </c>
      <c r="F115" s="15">
        <f t="shared" si="29"/>
        <v>98.809999999999988</v>
      </c>
      <c r="G115" s="15">
        <f t="shared" si="29"/>
        <v>448.71</v>
      </c>
      <c r="H115" s="15">
        <f t="shared" si="29"/>
        <v>4064.45</v>
      </c>
      <c r="I115" s="15">
        <f t="shared" si="29"/>
        <v>349.59</v>
      </c>
      <c r="J115" s="15">
        <f t="shared" si="29"/>
        <v>9.879999999999999</v>
      </c>
      <c r="K115" s="15">
        <f t="shared" si="29"/>
        <v>3.4399999999999995</v>
      </c>
      <c r="L115" s="15">
        <f t="shared" si="29"/>
        <v>108.03999999999999</v>
      </c>
      <c r="M115" s="15">
        <f t="shared" si="29"/>
        <v>1159.08</v>
      </c>
      <c r="N115" s="15">
        <f t="shared" si="29"/>
        <v>1136.5</v>
      </c>
      <c r="O115" s="15">
        <f t="shared" si="29"/>
        <v>689.81999999999994</v>
      </c>
      <c r="P115" s="15">
        <f t="shared" si="29"/>
        <v>19.02</v>
      </c>
    </row>
    <row r="116" spans="2:16" ht="18.75" customHeight="1">
      <c r="B116" s="19" t="s">
        <v>143</v>
      </c>
      <c r="C116" s="19"/>
      <c r="D116" s="43"/>
      <c r="E116" s="15">
        <f t="shared" ref="E116:P116" si="30">E114+E105+E94+E83+E72+E63+E52+E42+E31+E20</f>
        <v>236.62</v>
      </c>
      <c r="F116" s="15">
        <f t="shared" si="30"/>
        <v>245.45</v>
      </c>
      <c r="G116" s="15">
        <f t="shared" si="30"/>
        <v>735.96</v>
      </c>
      <c r="H116" s="15">
        <f t="shared" si="30"/>
        <v>6277.2899999999991</v>
      </c>
      <c r="I116" s="15">
        <f t="shared" si="30"/>
        <v>85.359999999999985</v>
      </c>
      <c r="J116" s="15">
        <f t="shared" si="30"/>
        <v>125.94000000000001</v>
      </c>
      <c r="K116" s="15">
        <f t="shared" si="30"/>
        <v>139.79000000000002</v>
      </c>
      <c r="L116" s="15">
        <f t="shared" si="30"/>
        <v>485.53</v>
      </c>
      <c r="M116" s="15">
        <f t="shared" si="30"/>
        <v>1583.5900000000001</v>
      </c>
      <c r="N116" s="15">
        <f t="shared" si="30"/>
        <v>16969.38</v>
      </c>
      <c r="O116" s="15">
        <f t="shared" si="30"/>
        <v>1152.1600000000001</v>
      </c>
      <c r="P116" s="15">
        <f t="shared" si="30"/>
        <v>112.85</v>
      </c>
    </row>
    <row r="117" spans="2:16" ht="15.75" thickBot="1">
      <c r="B117" s="16" t="s">
        <v>128</v>
      </c>
      <c r="C117" s="64"/>
      <c r="D117" s="44"/>
      <c r="E117" s="17">
        <f>E116+E115</f>
        <v>506.14</v>
      </c>
      <c r="F117" s="17">
        <f t="shared" ref="F117:P117" si="31">F116+F115</f>
        <v>344.26</v>
      </c>
      <c r="G117" s="17">
        <f>G116+G115</f>
        <v>1184.67</v>
      </c>
      <c r="H117" s="17">
        <f t="shared" si="31"/>
        <v>10341.739999999998</v>
      </c>
      <c r="I117" s="17">
        <f t="shared" si="31"/>
        <v>434.94999999999993</v>
      </c>
      <c r="J117" s="17">
        <f t="shared" si="31"/>
        <v>135.82000000000002</v>
      </c>
      <c r="K117" s="17">
        <f t="shared" si="31"/>
        <v>143.23000000000002</v>
      </c>
      <c r="L117" s="17">
        <f t="shared" si="31"/>
        <v>593.56999999999994</v>
      </c>
      <c r="M117" s="17">
        <f t="shared" si="31"/>
        <v>2742.67</v>
      </c>
      <c r="N117" s="17">
        <f t="shared" si="31"/>
        <v>18105.88</v>
      </c>
      <c r="O117" s="17">
        <f t="shared" si="31"/>
        <v>1841.98</v>
      </c>
      <c r="P117" s="17">
        <f t="shared" si="31"/>
        <v>131.87</v>
      </c>
    </row>
    <row r="119" spans="2:16"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</row>
  </sheetData>
  <mergeCells count="24">
    <mergeCell ref="D107:P107"/>
    <mergeCell ref="D78:P78"/>
    <mergeCell ref="D74:P74"/>
    <mergeCell ref="D69:P69"/>
    <mergeCell ref="D54:P54"/>
    <mergeCell ref="D44:P44"/>
    <mergeCell ref="D48:P48"/>
    <mergeCell ref="D111:P111"/>
    <mergeCell ref="D89:P89"/>
    <mergeCell ref="D96:P96"/>
    <mergeCell ref="D85:P85"/>
    <mergeCell ref="D100:P100"/>
    <mergeCell ref="B5:P5"/>
    <mergeCell ref="B7:B8"/>
    <mergeCell ref="I7:L7"/>
    <mergeCell ref="M7:P7"/>
    <mergeCell ref="D65:P65"/>
    <mergeCell ref="D58:P58"/>
    <mergeCell ref="D37:P37"/>
    <mergeCell ref="D9:P9"/>
    <mergeCell ref="D33:P33"/>
    <mergeCell ref="D22:P22"/>
    <mergeCell ref="D26:P26"/>
    <mergeCell ref="D15:P15"/>
  </mergeCells>
  <phoneticPr fontId="19" type="noConversion"/>
  <pageMargins left="0.11811023622047245" right="0" top="0.15748031496062992" bottom="0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1:R103"/>
  <sheetViews>
    <sheetView zoomScaleNormal="118" workbookViewId="0">
      <selection activeCell="D27" sqref="D27"/>
    </sheetView>
  </sheetViews>
  <sheetFormatPr defaultRowHeight="12"/>
  <cols>
    <col min="1" max="1" width="4.6640625" customWidth="1"/>
    <col min="2" max="2" width="28.83203125" customWidth="1"/>
    <col min="3" max="3" width="8" style="32" customWidth="1"/>
    <col min="4" max="4" width="10.33203125" style="32" customWidth="1"/>
    <col min="5" max="5" width="9.5" style="32" customWidth="1"/>
    <col min="6" max="7" width="10.6640625" style="32" customWidth="1"/>
    <col min="8" max="8" width="6.5" style="32" customWidth="1"/>
    <col min="9" max="9" width="6.6640625" style="32" customWidth="1"/>
    <col min="10" max="10" width="7.1640625" style="32" customWidth="1"/>
    <col min="11" max="11" width="6.83203125" style="32" customWidth="1"/>
    <col min="12" max="12" width="8.83203125" style="32" customWidth="1"/>
    <col min="13" max="13" width="8.6640625" style="32" customWidth="1"/>
    <col min="14" max="14" width="8.1640625" style="32" customWidth="1"/>
    <col min="15" max="15" width="6.83203125" style="32" customWidth="1"/>
  </cols>
  <sheetData>
    <row r="1" spans="2:18" ht="15.75">
      <c r="B1" s="6" t="s">
        <v>103</v>
      </c>
      <c r="J1" s="33"/>
      <c r="L1" s="33" t="s">
        <v>104</v>
      </c>
    </row>
    <row r="2" spans="2:18" ht="15">
      <c r="B2" s="52" t="s">
        <v>105</v>
      </c>
      <c r="J2" s="53"/>
      <c r="L2" s="53" t="s">
        <v>106</v>
      </c>
    </row>
    <row r="3" spans="2:18" ht="15">
      <c r="B3" s="52" t="s">
        <v>126</v>
      </c>
      <c r="J3" s="53"/>
      <c r="L3" s="53" t="s">
        <v>107</v>
      </c>
    </row>
    <row r="4" spans="2:18" ht="15">
      <c r="J4" s="53"/>
      <c r="L4" s="53" t="s">
        <v>108</v>
      </c>
    </row>
    <row r="5" spans="2:18" ht="42.75" customHeight="1">
      <c r="B5" s="86" t="s">
        <v>157</v>
      </c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</row>
    <row r="6" spans="2:18" ht="12.75" thickBot="1"/>
    <row r="7" spans="2:18" ht="36" customHeight="1">
      <c r="B7" s="87" t="s">
        <v>75</v>
      </c>
      <c r="C7" s="35" t="s">
        <v>76</v>
      </c>
      <c r="D7" s="35" t="s">
        <v>77</v>
      </c>
      <c r="E7" s="35" t="s">
        <v>79</v>
      </c>
      <c r="F7" s="35" t="s">
        <v>80</v>
      </c>
      <c r="G7" s="35" t="s">
        <v>99</v>
      </c>
      <c r="H7" s="89" t="s">
        <v>85</v>
      </c>
      <c r="I7" s="90"/>
      <c r="J7" s="90"/>
      <c r="K7" s="91"/>
      <c r="L7" s="89" t="s">
        <v>90</v>
      </c>
      <c r="M7" s="90"/>
      <c r="N7" s="90"/>
      <c r="O7" s="92"/>
    </row>
    <row r="8" spans="2:18" ht="12.75" customHeight="1" thickBot="1">
      <c r="B8" s="88"/>
      <c r="C8" s="3"/>
      <c r="D8" s="3" t="s">
        <v>78</v>
      </c>
      <c r="E8" s="3" t="s">
        <v>78</v>
      </c>
      <c r="F8" s="3" t="s">
        <v>81</v>
      </c>
      <c r="G8" s="3" t="s">
        <v>94</v>
      </c>
      <c r="H8" s="3" t="s">
        <v>86</v>
      </c>
      <c r="I8" s="3" t="s">
        <v>87</v>
      </c>
      <c r="J8" s="4" t="s">
        <v>88</v>
      </c>
      <c r="K8" s="4" t="s">
        <v>89</v>
      </c>
      <c r="L8" s="3" t="s">
        <v>91</v>
      </c>
      <c r="M8" s="3" t="s">
        <v>92</v>
      </c>
      <c r="N8" s="4" t="s">
        <v>93</v>
      </c>
      <c r="O8" s="5" t="s">
        <v>74</v>
      </c>
    </row>
    <row r="9" spans="2:18" ht="13.5" customHeight="1">
      <c r="B9" s="8" t="s">
        <v>109</v>
      </c>
      <c r="C9" s="82" t="s">
        <v>73</v>
      </c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4"/>
    </row>
    <row r="10" spans="2:18" ht="16.5" customHeight="1">
      <c r="B10" s="13" t="s">
        <v>132</v>
      </c>
      <c r="C10" s="20" t="s">
        <v>166</v>
      </c>
      <c r="D10" s="21">
        <v>7.46</v>
      </c>
      <c r="E10" s="21">
        <v>5.61</v>
      </c>
      <c r="F10" s="21">
        <v>35.840000000000003</v>
      </c>
      <c r="G10" s="21">
        <v>311.58</v>
      </c>
      <c r="H10" s="37">
        <v>0.18</v>
      </c>
      <c r="I10" s="37">
        <v>0</v>
      </c>
      <c r="J10" s="37">
        <v>0.02</v>
      </c>
      <c r="K10" s="37">
        <v>1.45</v>
      </c>
      <c r="L10" s="37">
        <v>12.98</v>
      </c>
      <c r="M10" s="37">
        <v>208.5</v>
      </c>
      <c r="N10" s="37">
        <v>67.5</v>
      </c>
      <c r="O10" s="38">
        <v>3.95</v>
      </c>
    </row>
    <row r="11" spans="2:18" ht="16.5" customHeight="1">
      <c r="B11" s="9" t="s">
        <v>133</v>
      </c>
      <c r="C11" s="46">
        <v>75</v>
      </c>
      <c r="D11" s="20">
        <v>12.44</v>
      </c>
      <c r="E11" s="21">
        <v>9.24</v>
      </c>
      <c r="F11" s="21">
        <v>12.56</v>
      </c>
      <c r="G11" s="21">
        <v>225.06</v>
      </c>
      <c r="H11" s="21">
        <v>0.08</v>
      </c>
      <c r="I11" s="36">
        <v>0.12</v>
      </c>
      <c r="J11" s="37">
        <v>23</v>
      </c>
      <c r="K11" s="37">
        <v>1.62</v>
      </c>
      <c r="L11" s="37">
        <v>35</v>
      </c>
      <c r="M11" s="37">
        <v>133.1</v>
      </c>
      <c r="N11" s="37">
        <v>25.7</v>
      </c>
      <c r="O11" s="37">
        <v>1.2</v>
      </c>
    </row>
    <row r="12" spans="2:18" s="2" customFormat="1" ht="16.5" customHeight="1">
      <c r="B12" s="9" t="s">
        <v>95</v>
      </c>
      <c r="C12" s="20">
        <v>200</v>
      </c>
      <c r="D12" s="21">
        <v>0.34</v>
      </c>
      <c r="E12" s="21">
        <v>0</v>
      </c>
      <c r="F12" s="21">
        <v>25.63</v>
      </c>
      <c r="G12" s="21">
        <v>119.72</v>
      </c>
      <c r="H12" s="37">
        <v>0.01</v>
      </c>
      <c r="I12" s="37">
        <v>1.08</v>
      </c>
      <c r="J12" s="37">
        <v>0</v>
      </c>
      <c r="K12" s="37">
        <v>0</v>
      </c>
      <c r="L12" s="37">
        <v>6.4</v>
      </c>
      <c r="M12" s="37">
        <v>3.6</v>
      </c>
      <c r="N12" s="37">
        <v>0</v>
      </c>
      <c r="O12" s="38">
        <v>0.18</v>
      </c>
      <c r="R12" s="48"/>
    </row>
    <row r="13" spans="2:18" ht="12" customHeight="1">
      <c r="B13" s="9" t="s">
        <v>97</v>
      </c>
      <c r="C13" s="20">
        <v>40</v>
      </c>
      <c r="D13" s="21">
        <v>3.16</v>
      </c>
      <c r="E13" s="21">
        <v>0.04</v>
      </c>
      <c r="F13" s="21">
        <v>20.6</v>
      </c>
      <c r="G13" s="21">
        <v>94.4</v>
      </c>
      <c r="H13" s="37">
        <v>0.06</v>
      </c>
      <c r="I13" s="37">
        <v>0</v>
      </c>
      <c r="J13" s="37">
        <v>0</v>
      </c>
      <c r="K13" s="37">
        <v>0</v>
      </c>
      <c r="L13" s="37">
        <v>0</v>
      </c>
      <c r="M13" s="37">
        <v>34.4</v>
      </c>
      <c r="N13" s="37">
        <v>14</v>
      </c>
      <c r="O13" s="38">
        <v>0.64</v>
      </c>
    </row>
    <row r="14" spans="2:18" ht="25.5" customHeight="1">
      <c r="B14" s="11" t="s">
        <v>84</v>
      </c>
      <c r="C14" s="20"/>
      <c r="D14" s="24">
        <f t="shared" ref="D14:O14" si="0">SUM(D10:D13)</f>
        <v>23.4</v>
      </c>
      <c r="E14" s="24">
        <f t="shared" si="0"/>
        <v>14.89</v>
      </c>
      <c r="F14" s="24">
        <f t="shared" si="0"/>
        <v>94.63</v>
      </c>
      <c r="G14" s="24">
        <f t="shared" si="0"/>
        <v>750.76</v>
      </c>
      <c r="H14" s="24">
        <f t="shared" si="0"/>
        <v>0.33</v>
      </c>
      <c r="I14" s="24">
        <f t="shared" si="0"/>
        <v>1.2000000000000002</v>
      </c>
      <c r="J14" s="24">
        <f t="shared" si="0"/>
        <v>23.02</v>
      </c>
      <c r="K14" s="24">
        <f t="shared" si="0"/>
        <v>3.0700000000000003</v>
      </c>
      <c r="L14" s="24">
        <f t="shared" si="0"/>
        <v>54.38</v>
      </c>
      <c r="M14" s="24">
        <f t="shared" si="0"/>
        <v>379.6</v>
      </c>
      <c r="N14" s="24">
        <f t="shared" si="0"/>
        <v>107.2</v>
      </c>
      <c r="O14" s="25">
        <f t="shared" si="0"/>
        <v>5.97</v>
      </c>
    </row>
    <row r="15" spans="2:18" ht="16.5" customHeight="1" thickBot="1">
      <c r="B15" s="12" t="s">
        <v>98</v>
      </c>
      <c r="C15" s="40"/>
      <c r="D15" s="26">
        <f t="shared" ref="D15:O15" si="1">D14+D9</f>
        <v>23.4</v>
      </c>
      <c r="E15" s="26">
        <f t="shared" si="1"/>
        <v>14.89</v>
      </c>
      <c r="F15" s="26">
        <f t="shared" si="1"/>
        <v>94.63</v>
      </c>
      <c r="G15" s="26">
        <f t="shared" si="1"/>
        <v>750.76</v>
      </c>
      <c r="H15" s="26">
        <f t="shared" si="1"/>
        <v>0.33</v>
      </c>
      <c r="I15" s="26">
        <f t="shared" si="1"/>
        <v>1.2000000000000002</v>
      </c>
      <c r="J15" s="26">
        <f t="shared" si="1"/>
        <v>23.02</v>
      </c>
      <c r="K15" s="26">
        <f t="shared" si="1"/>
        <v>3.0700000000000003</v>
      </c>
      <c r="L15" s="26">
        <f t="shared" si="1"/>
        <v>54.38</v>
      </c>
      <c r="M15" s="26">
        <f t="shared" si="1"/>
        <v>379.6</v>
      </c>
      <c r="N15" s="26">
        <f t="shared" si="1"/>
        <v>107.2</v>
      </c>
      <c r="O15" s="27">
        <f t="shared" si="1"/>
        <v>5.97</v>
      </c>
    </row>
    <row r="16" spans="2:18" ht="16.5" customHeight="1">
      <c r="B16" s="8" t="s">
        <v>118</v>
      </c>
      <c r="C16" s="82" t="s">
        <v>96</v>
      </c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4"/>
    </row>
    <row r="17" spans="2:15" ht="16.5" customHeight="1">
      <c r="B17" s="47" t="s">
        <v>146</v>
      </c>
      <c r="C17" s="20">
        <v>200</v>
      </c>
      <c r="D17" s="21">
        <v>10.44</v>
      </c>
      <c r="E17" s="21">
        <v>11.11</v>
      </c>
      <c r="F17" s="21">
        <v>41.3</v>
      </c>
      <c r="G17" s="21">
        <v>307</v>
      </c>
      <c r="H17" s="37">
        <v>0.26</v>
      </c>
      <c r="I17" s="37">
        <v>1.2</v>
      </c>
      <c r="J17" s="37">
        <v>81</v>
      </c>
      <c r="K17" s="37">
        <v>158.6</v>
      </c>
      <c r="L17" s="37">
        <v>86.7</v>
      </c>
      <c r="M17" s="37">
        <v>257.3</v>
      </c>
      <c r="N17" s="37">
        <v>36</v>
      </c>
      <c r="O17" s="38">
        <v>2.75</v>
      </c>
    </row>
    <row r="18" spans="2:15" ht="16.5" customHeight="1">
      <c r="B18" s="9" t="s">
        <v>120</v>
      </c>
      <c r="C18" s="20">
        <v>200</v>
      </c>
      <c r="D18" s="21">
        <v>3.2</v>
      </c>
      <c r="E18" s="21">
        <v>1.73</v>
      </c>
      <c r="F18" s="21">
        <v>14.9</v>
      </c>
      <c r="G18" s="21">
        <v>112</v>
      </c>
      <c r="H18" s="37">
        <v>0.16</v>
      </c>
      <c r="I18" s="37">
        <v>1</v>
      </c>
      <c r="J18" s="37"/>
      <c r="K18" s="37">
        <v>0.1</v>
      </c>
      <c r="L18" s="37">
        <v>153</v>
      </c>
      <c r="M18" s="37">
        <v>140.30000000000001</v>
      </c>
      <c r="N18" s="37">
        <v>18.399999999999999</v>
      </c>
      <c r="O18" s="38">
        <v>0.48</v>
      </c>
    </row>
    <row r="19" spans="2:15" ht="16.5" customHeight="1">
      <c r="B19" s="9" t="s">
        <v>97</v>
      </c>
      <c r="C19" s="20">
        <v>40</v>
      </c>
      <c r="D19" s="21">
        <v>3.16</v>
      </c>
      <c r="E19" s="21">
        <v>0.04</v>
      </c>
      <c r="F19" s="21">
        <v>20.6</v>
      </c>
      <c r="G19" s="21">
        <v>94.4</v>
      </c>
      <c r="H19" s="37">
        <v>0.06</v>
      </c>
      <c r="I19" s="37">
        <v>0</v>
      </c>
      <c r="J19" s="37">
        <v>0</v>
      </c>
      <c r="K19" s="37">
        <v>0</v>
      </c>
      <c r="L19" s="37">
        <v>0</v>
      </c>
      <c r="M19" s="37">
        <v>34.4</v>
      </c>
      <c r="N19" s="37">
        <v>14</v>
      </c>
      <c r="O19" s="38">
        <v>0.64</v>
      </c>
    </row>
    <row r="20" spans="2:15" s="2" customFormat="1" ht="16.5" customHeight="1" thickBot="1">
      <c r="B20" s="11" t="s">
        <v>84</v>
      </c>
      <c r="C20" s="20"/>
      <c r="D20" s="24">
        <f t="shared" ref="D20:O20" si="2">SUM(D17:D19)</f>
        <v>16.8</v>
      </c>
      <c r="E20" s="24">
        <f t="shared" si="2"/>
        <v>12.879999999999999</v>
      </c>
      <c r="F20" s="24">
        <f t="shared" si="2"/>
        <v>76.8</v>
      </c>
      <c r="G20" s="24">
        <f t="shared" si="2"/>
        <v>513.4</v>
      </c>
      <c r="H20" s="24">
        <f t="shared" si="2"/>
        <v>0.48000000000000004</v>
      </c>
      <c r="I20" s="24">
        <f t="shared" si="2"/>
        <v>2.2000000000000002</v>
      </c>
      <c r="J20" s="24">
        <f t="shared" si="2"/>
        <v>81</v>
      </c>
      <c r="K20" s="24">
        <f t="shared" si="2"/>
        <v>158.69999999999999</v>
      </c>
      <c r="L20" s="24">
        <f t="shared" si="2"/>
        <v>239.7</v>
      </c>
      <c r="M20" s="24">
        <f t="shared" si="2"/>
        <v>432</v>
      </c>
      <c r="N20" s="24">
        <f t="shared" si="2"/>
        <v>68.400000000000006</v>
      </c>
      <c r="O20" s="25">
        <f t="shared" si="2"/>
        <v>3.87</v>
      </c>
    </row>
    <row r="21" spans="2:15" ht="12.75" customHeight="1">
      <c r="B21" s="8" t="s">
        <v>117</v>
      </c>
      <c r="C21" s="82" t="s">
        <v>96</v>
      </c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4"/>
    </row>
    <row r="22" spans="2:15" ht="13.5" customHeight="1">
      <c r="B22" s="9" t="s">
        <v>182</v>
      </c>
      <c r="C22" s="20">
        <v>250</v>
      </c>
      <c r="D22" s="21">
        <v>4.05</v>
      </c>
      <c r="E22" s="21">
        <v>5.3</v>
      </c>
      <c r="F22" s="21">
        <v>22.9</v>
      </c>
      <c r="G22" s="21">
        <v>151</v>
      </c>
      <c r="H22" s="28">
        <v>0.3</v>
      </c>
      <c r="I22" s="28"/>
      <c r="J22" s="28">
        <v>0.03</v>
      </c>
      <c r="K22" s="28">
        <v>1.45</v>
      </c>
      <c r="L22" s="28">
        <v>46.7</v>
      </c>
      <c r="M22" s="28">
        <v>134</v>
      </c>
      <c r="N22" s="28">
        <v>98</v>
      </c>
      <c r="O22" s="29">
        <v>6.4</v>
      </c>
    </row>
    <row r="23" spans="2:15" ht="13.5" customHeight="1">
      <c r="B23" s="9" t="s">
        <v>159</v>
      </c>
      <c r="C23" s="20">
        <v>200</v>
      </c>
      <c r="D23" s="21">
        <v>9</v>
      </c>
      <c r="E23" s="21">
        <v>9.1999999999999993</v>
      </c>
      <c r="F23" s="21">
        <v>2.1</v>
      </c>
      <c r="G23" s="21">
        <v>140</v>
      </c>
      <c r="H23" s="37">
        <v>0.17</v>
      </c>
      <c r="I23" s="37">
        <v>0.02</v>
      </c>
      <c r="J23" s="37">
        <v>0.04</v>
      </c>
      <c r="K23" s="37">
        <v>1.62</v>
      </c>
      <c r="L23" s="37">
        <v>27.4</v>
      </c>
      <c r="M23" s="37">
        <v>141</v>
      </c>
      <c r="N23" s="37">
        <v>14.8</v>
      </c>
      <c r="O23" s="38">
        <v>1.1000000000000001</v>
      </c>
    </row>
    <row r="24" spans="2:15" ht="13.5" customHeight="1">
      <c r="B24" s="9" t="s">
        <v>97</v>
      </c>
      <c r="C24" s="20">
        <v>40</v>
      </c>
      <c r="D24" s="21">
        <v>3.16</v>
      </c>
      <c r="E24" s="21">
        <v>0.04</v>
      </c>
      <c r="F24" s="21">
        <v>20.6</v>
      </c>
      <c r="G24" s="21">
        <v>94.4</v>
      </c>
      <c r="H24" s="37">
        <v>0.06</v>
      </c>
      <c r="I24" s="37">
        <v>0</v>
      </c>
      <c r="J24" s="37">
        <v>0</v>
      </c>
      <c r="K24" s="37">
        <v>0</v>
      </c>
      <c r="L24" s="37">
        <v>0</v>
      </c>
      <c r="M24" s="37">
        <v>34.4</v>
      </c>
      <c r="N24" s="37">
        <v>14</v>
      </c>
      <c r="O24" s="38">
        <v>0.64</v>
      </c>
    </row>
    <row r="25" spans="2:15" ht="13.5" customHeight="1">
      <c r="B25" s="9" t="s">
        <v>145</v>
      </c>
      <c r="C25" s="20">
        <v>100</v>
      </c>
      <c r="D25" s="21">
        <v>1.4</v>
      </c>
      <c r="E25" s="21">
        <v>0.05</v>
      </c>
      <c r="F25" s="21">
        <v>12</v>
      </c>
      <c r="G25" s="21">
        <v>282</v>
      </c>
      <c r="H25" s="37">
        <v>0.05</v>
      </c>
      <c r="I25" s="37"/>
      <c r="J25" s="37"/>
      <c r="K25" s="37">
        <v>0.24</v>
      </c>
      <c r="L25" s="37">
        <v>6.3</v>
      </c>
      <c r="M25" s="37">
        <v>28.2</v>
      </c>
      <c r="N25" s="37">
        <v>3</v>
      </c>
      <c r="O25" s="38">
        <v>0.63</v>
      </c>
    </row>
    <row r="26" spans="2:15" s="2" customFormat="1" ht="13.5" customHeight="1">
      <c r="B26" s="11" t="s">
        <v>84</v>
      </c>
      <c r="C26" s="20"/>
      <c r="D26" s="24">
        <f t="shared" ref="D26:O26" si="3">SUM(D22:D25)</f>
        <v>17.61</v>
      </c>
      <c r="E26" s="24">
        <f t="shared" si="3"/>
        <v>14.59</v>
      </c>
      <c r="F26" s="24">
        <f t="shared" si="3"/>
        <v>57.6</v>
      </c>
      <c r="G26" s="24">
        <f t="shared" si="3"/>
        <v>667.4</v>
      </c>
      <c r="H26" s="24">
        <f t="shared" si="3"/>
        <v>0.58000000000000007</v>
      </c>
      <c r="I26" s="24">
        <f t="shared" si="3"/>
        <v>0.02</v>
      </c>
      <c r="J26" s="24">
        <f t="shared" si="3"/>
        <v>7.0000000000000007E-2</v>
      </c>
      <c r="K26" s="24">
        <f t="shared" si="3"/>
        <v>3.3100000000000005</v>
      </c>
      <c r="L26" s="24">
        <f t="shared" si="3"/>
        <v>80.399999999999991</v>
      </c>
      <c r="M26" s="24">
        <f t="shared" si="3"/>
        <v>337.59999999999997</v>
      </c>
      <c r="N26" s="24">
        <f t="shared" si="3"/>
        <v>129.80000000000001</v>
      </c>
      <c r="O26" s="25">
        <f t="shared" si="3"/>
        <v>8.7700000000000014</v>
      </c>
    </row>
    <row r="27" spans="2:15" s="2" customFormat="1" ht="16.5" customHeight="1" thickBot="1">
      <c r="B27" s="12" t="s">
        <v>98</v>
      </c>
      <c r="C27" s="40"/>
      <c r="D27" s="26" t="e">
        <f>D26+#REF!</f>
        <v>#REF!</v>
      </c>
      <c r="E27" s="26" t="e">
        <f>E26+#REF!</f>
        <v>#REF!</v>
      </c>
      <c r="F27" s="26" t="e">
        <f>F26+#REF!</f>
        <v>#REF!</v>
      </c>
      <c r="G27" s="26" t="e">
        <f>G26+#REF!</f>
        <v>#REF!</v>
      </c>
      <c r="H27" s="26" t="e">
        <f>H26+#REF!</f>
        <v>#REF!</v>
      </c>
      <c r="I27" s="26" t="e">
        <f>I26+#REF!</f>
        <v>#REF!</v>
      </c>
      <c r="J27" s="26" t="e">
        <f>J26+#REF!</f>
        <v>#REF!</v>
      </c>
      <c r="K27" s="26" t="e">
        <f>K26+#REF!</f>
        <v>#REF!</v>
      </c>
      <c r="L27" s="26" t="e">
        <f>L26+#REF!</f>
        <v>#REF!</v>
      </c>
      <c r="M27" s="26" t="e">
        <f>M26+#REF!</f>
        <v>#REF!</v>
      </c>
      <c r="N27" s="26" t="e">
        <f ca="1">N26+C28:[1]!O29P27</f>
        <v>#NAME?</v>
      </c>
      <c r="O27" s="27">
        <v>12.64</v>
      </c>
    </row>
    <row r="28" spans="2:15" ht="13.5" customHeight="1">
      <c r="B28" s="8" t="s">
        <v>116</v>
      </c>
      <c r="C28" s="82" t="s">
        <v>73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4"/>
    </row>
    <row r="29" spans="2:15" ht="27" customHeight="1">
      <c r="B29" s="9" t="s">
        <v>160</v>
      </c>
      <c r="C29" s="20">
        <v>50</v>
      </c>
      <c r="D29" s="21">
        <v>17.64</v>
      </c>
      <c r="E29" s="21">
        <v>17.05</v>
      </c>
      <c r="F29" s="21">
        <v>41.17</v>
      </c>
      <c r="G29" s="21">
        <v>378.52</v>
      </c>
      <c r="H29" s="37">
        <v>0</v>
      </c>
      <c r="I29" s="37">
        <v>0.2</v>
      </c>
      <c r="J29" s="37">
        <v>0.37</v>
      </c>
      <c r="K29" s="37">
        <v>3.88</v>
      </c>
      <c r="L29" s="37">
        <v>151.16999999999999</v>
      </c>
      <c r="M29" s="37">
        <v>39.700000000000003</v>
      </c>
      <c r="N29" s="37">
        <v>229.41</v>
      </c>
      <c r="O29" s="38">
        <v>2.2000000000000002</v>
      </c>
    </row>
    <row r="30" spans="2:15" ht="14.25" customHeight="1">
      <c r="B30" s="9" t="s">
        <v>95</v>
      </c>
      <c r="C30" s="20" t="s">
        <v>100</v>
      </c>
      <c r="D30" s="21">
        <v>0.18</v>
      </c>
      <c r="E30" s="21">
        <v>0.04</v>
      </c>
      <c r="F30" s="21">
        <v>7.71</v>
      </c>
      <c r="G30" s="21">
        <v>57</v>
      </c>
      <c r="H30" s="36">
        <v>0.02</v>
      </c>
      <c r="I30" s="37">
        <v>0</v>
      </c>
      <c r="J30" s="37">
        <v>0</v>
      </c>
      <c r="K30" s="37">
        <v>4.54</v>
      </c>
      <c r="L30" s="37">
        <v>7.55</v>
      </c>
      <c r="M30" s="37">
        <v>0</v>
      </c>
      <c r="N30" s="37">
        <v>4.03</v>
      </c>
      <c r="O30" s="38">
        <v>0.04</v>
      </c>
    </row>
    <row r="31" spans="2:15" ht="16.5" customHeight="1" thickBot="1">
      <c r="B31" s="11" t="s">
        <v>84</v>
      </c>
      <c r="C31" s="20"/>
      <c r="D31" s="24">
        <f t="shared" ref="D31:O31" si="4">SUM(D29:D30)</f>
        <v>17.82</v>
      </c>
      <c r="E31" s="24">
        <f t="shared" si="4"/>
        <v>17.09</v>
      </c>
      <c r="F31" s="24">
        <f t="shared" si="4"/>
        <v>48.88</v>
      </c>
      <c r="G31" s="24">
        <f t="shared" si="4"/>
        <v>435.52</v>
      </c>
      <c r="H31" s="24">
        <f t="shared" si="4"/>
        <v>0.02</v>
      </c>
      <c r="I31" s="24">
        <f t="shared" si="4"/>
        <v>0.2</v>
      </c>
      <c r="J31" s="24">
        <f t="shared" si="4"/>
        <v>0.37</v>
      </c>
      <c r="K31" s="24">
        <f t="shared" si="4"/>
        <v>8.42</v>
      </c>
      <c r="L31" s="24">
        <f t="shared" si="4"/>
        <v>158.72</v>
      </c>
      <c r="M31" s="24">
        <f t="shared" si="4"/>
        <v>39.700000000000003</v>
      </c>
      <c r="N31" s="24">
        <f t="shared" si="4"/>
        <v>233.44</v>
      </c>
      <c r="O31" s="25">
        <f t="shared" si="4"/>
        <v>2.2400000000000002</v>
      </c>
    </row>
    <row r="32" spans="2:15" ht="9.75" customHeight="1">
      <c r="B32" s="8"/>
      <c r="C32" s="82" t="s">
        <v>96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4"/>
    </row>
    <row r="33" spans="2:16" ht="15.75" customHeight="1">
      <c r="B33" s="47" t="s">
        <v>146</v>
      </c>
      <c r="C33" s="20">
        <v>200</v>
      </c>
      <c r="D33" s="21">
        <v>10.44</v>
      </c>
      <c r="E33" s="21">
        <v>11.11</v>
      </c>
      <c r="F33" s="21">
        <v>41.3</v>
      </c>
      <c r="G33" s="21">
        <v>307</v>
      </c>
      <c r="H33" s="37">
        <v>0.26</v>
      </c>
      <c r="I33" s="37">
        <v>1.2</v>
      </c>
      <c r="J33" s="37">
        <v>81</v>
      </c>
      <c r="K33" s="37">
        <v>158.6</v>
      </c>
      <c r="L33" s="37">
        <v>86.7</v>
      </c>
      <c r="M33" s="37">
        <v>257.3</v>
      </c>
      <c r="N33" s="37">
        <v>36</v>
      </c>
      <c r="O33" s="38">
        <v>2.75</v>
      </c>
    </row>
    <row r="34" spans="2:16" ht="14.25" customHeight="1">
      <c r="B34" s="9" t="s">
        <v>120</v>
      </c>
      <c r="C34" s="20">
        <v>200</v>
      </c>
      <c r="D34" s="21">
        <v>3.2</v>
      </c>
      <c r="E34" s="21">
        <v>1.73</v>
      </c>
      <c r="F34" s="21">
        <v>14.9</v>
      </c>
      <c r="G34" s="21">
        <v>112</v>
      </c>
      <c r="H34" s="37">
        <v>0.16</v>
      </c>
      <c r="I34" s="37">
        <v>1</v>
      </c>
      <c r="J34" s="37"/>
      <c r="K34" s="37">
        <v>0.1</v>
      </c>
      <c r="L34" s="37">
        <v>153</v>
      </c>
      <c r="M34" s="37">
        <v>140.30000000000001</v>
      </c>
      <c r="N34" s="37">
        <v>18.399999999999999</v>
      </c>
      <c r="O34" s="38">
        <v>0.48</v>
      </c>
    </row>
    <row r="35" spans="2:16" ht="14.25" customHeight="1">
      <c r="B35" s="9" t="s">
        <v>97</v>
      </c>
      <c r="C35" s="20">
        <v>40</v>
      </c>
      <c r="D35" s="21">
        <v>3.16</v>
      </c>
      <c r="E35" s="21">
        <v>0.04</v>
      </c>
      <c r="F35" s="21">
        <v>20.6</v>
      </c>
      <c r="G35" s="21">
        <v>94.4</v>
      </c>
      <c r="H35" s="37">
        <v>0.06</v>
      </c>
      <c r="I35" s="37">
        <v>0</v>
      </c>
      <c r="J35" s="37">
        <v>0</v>
      </c>
      <c r="K35" s="37">
        <v>0</v>
      </c>
      <c r="L35" s="37">
        <v>0</v>
      </c>
      <c r="M35" s="37">
        <v>34.4</v>
      </c>
      <c r="N35" s="37">
        <v>14</v>
      </c>
      <c r="O35" s="38">
        <v>0.64</v>
      </c>
    </row>
    <row r="36" spans="2:16" s="2" customFormat="1" ht="16.5" customHeight="1">
      <c r="B36" s="11" t="s">
        <v>84</v>
      </c>
      <c r="C36" s="20"/>
      <c r="D36" s="24">
        <f t="shared" ref="D36:O36" si="5">SUM(D33:D35)</f>
        <v>16.8</v>
      </c>
      <c r="E36" s="24">
        <f t="shared" si="5"/>
        <v>12.879999999999999</v>
      </c>
      <c r="F36" s="24">
        <f t="shared" si="5"/>
        <v>76.8</v>
      </c>
      <c r="G36" s="24">
        <f t="shared" si="5"/>
        <v>513.4</v>
      </c>
      <c r="H36" s="24">
        <f t="shared" si="5"/>
        <v>0.48000000000000004</v>
      </c>
      <c r="I36" s="24">
        <f t="shared" si="5"/>
        <v>2.2000000000000002</v>
      </c>
      <c r="J36" s="24">
        <f t="shared" si="5"/>
        <v>81</v>
      </c>
      <c r="K36" s="24">
        <f t="shared" si="5"/>
        <v>158.69999999999999</v>
      </c>
      <c r="L36" s="24">
        <f t="shared" si="5"/>
        <v>239.7</v>
      </c>
      <c r="M36" s="24">
        <f t="shared" si="5"/>
        <v>432</v>
      </c>
      <c r="N36" s="24">
        <f t="shared" si="5"/>
        <v>68.400000000000006</v>
      </c>
      <c r="O36" s="25">
        <f t="shared" si="5"/>
        <v>3.87</v>
      </c>
    </row>
    <row r="37" spans="2:16" s="2" customFormat="1" ht="16.5" customHeight="1" thickBot="1">
      <c r="B37" s="12" t="s">
        <v>98</v>
      </c>
      <c r="C37" s="40"/>
      <c r="D37" s="26">
        <f t="shared" ref="D37:O37" si="6">D36+D31</f>
        <v>34.620000000000005</v>
      </c>
      <c r="E37" s="26">
        <f t="shared" si="6"/>
        <v>29.97</v>
      </c>
      <c r="F37" s="26">
        <f t="shared" si="6"/>
        <v>125.68</v>
      </c>
      <c r="G37" s="26">
        <f t="shared" si="6"/>
        <v>948.92</v>
      </c>
      <c r="H37" s="26">
        <f t="shared" si="6"/>
        <v>0.5</v>
      </c>
      <c r="I37" s="26">
        <f t="shared" si="6"/>
        <v>2.4000000000000004</v>
      </c>
      <c r="J37" s="26">
        <f t="shared" si="6"/>
        <v>81.37</v>
      </c>
      <c r="K37" s="26">
        <f t="shared" si="6"/>
        <v>167.11999999999998</v>
      </c>
      <c r="L37" s="26">
        <f t="shared" si="6"/>
        <v>398.41999999999996</v>
      </c>
      <c r="M37" s="26">
        <f t="shared" si="6"/>
        <v>471.7</v>
      </c>
      <c r="N37" s="26">
        <f t="shared" si="6"/>
        <v>301.84000000000003</v>
      </c>
      <c r="O37" s="27">
        <f t="shared" si="6"/>
        <v>6.11</v>
      </c>
    </row>
    <row r="38" spans="2:16" ht="15.75" customHeight="1">
      <c r="B38" s="8" t="s">
        <v>115</v>
      </c>
      <c r="C38" s="82" t="s">
        <v>73</v>
      </c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4"/>
    </row>
    <row r="39" spans="2:16" ht="13.5" customHeight="1">
      <c r="B39" s="9" t="s">
        <v>134</v>
      </c>
      <c r="C39" s="20">
        <v>50</v>
      </c>
      <c r="D39" s="21">
        <v>150</v>
      </c>
      <c r="E39" s="21" t="s">
        <v>82</v>
      </c>
      <c r="F39" s="21" t="s">
        <v>83</v>
      </c>
      <c r="G39" s="21">
        <v>162.5</v>
      </c>
      <c r="H39" s="37">
        <v>0.1</v>
      </c>
      <c r="I39" s="37">
        <v>3.9</v>
      </c>
      <c r="J39" s="37">
        <v>0.01</v>
      </c>
      <c r="K39" s="37">
        <v>0.63</v>
      </c>
      <c r="L39" s="37">
        <v>16.2</v>
      </c>
      <c r="M39" s="37">
        <v>40</v>
      </c>
      <c r="N39" s="37">
        <v>10.5</v>
      </c>
      <c r="O39" s="38">
        <v>1.3</v>
      </c>
    </row>
    <row r="40" spans="2:16" ht="25.5" customHeight="1">
      <c r="B40" s="9" t="s">
        <v>156</v>
      </c>
      <c r="C40" s="20">
        <v>200</v>
      </c>
      <c r="D40" s="21">
        <v>0</v>
      </c>
      <c r="E40" s="21">
        <v>0</v>
      </c>
      <c r="F40" s="21">
        <v>16</v>
      </c>
      <c r="G40" s="21">
        <v>128</v>
      </c>
      <c r="H40" s="37">
        <v>0</v>
      </c>
      <c r="I40" s="37">
        <v>0</v>
      </c>
      <c r="J40" s="37">
        <v>0.08</v>
      </c>
      <c r="K40" s="37">
        <v>6</v>
      </c>
      <c r="L40" s="37">
        <v>1.87</v>
      </c>
      <c r="M40" s="37">
        <v>3.85</v>
      </c>
      <c r="N40" s="37">
        <v>1.75</v>
      </c>
      <c r="O40" s="38">
        <v>0.57999999999999996</v>
      </c>
    </row>
    <row r="41" spans="2:16" s="2" customFormat="1" ht="16.5" customHeight="1" thickBot="1">
      <c r="B41" s="11" t="s">
        <v>84</v>
      </c>
      <c r="C41" s="20"/>
      <c r="D41" s="24">
        <f t="shared" ref="D41:O41" si="7">SUM(D39:D40)</f>
        <v>150</v>
      </c>
      <c r="E41" s="24">
        <f t="shared" si="7"/>
        <v>0</v>
      </c>
      <c r="F41" s="24">
        <f t="shared" si="7"/>
        <v>16</v>
      </c>
      <c r="G41" s="24">
        <f t="shared" si="7"/>
        <v>290.5</v>
      </c>
      <c r="H41" s="24">
        <f t="shared" si="7"/>
        <v>0.1</v>
      </c>
      <c r="I41" s="24">
        <f t="shared" si="7"/>
        <v>3.9</v>
      </c>
      <c r="J41" s="24">
        <f t="shared" si="7"/>
        <v>0.09</v>
      </c>
      <c r="K41" s="24">
        <f t="shared" si="7"/>
        <v>6.63</v>
      </c>
      <c r="L41" s="24">
        <f t="shared" si="7"/>
        <v>18.07</v>
      </c>
      <c r="M41" s="24">
        <f t="shared" si="7"/>
        <v>43.85</v>
      </c>
      <c r="N41" s="24">
        <f t="shared" si="7"/>
        <v>12.25</v>
      </c>
      <c r="O41" s="25">
        <f t="shared" si="7"/>
        <v>1.88</v>
      </c>
    </row>
    <row r="42" spans="2:16" ht="14.25" customHeight="1">
      <c r="B42" s="8"/>
      <c r="C42" s="82" t="s">
        <v>96</v>
      </c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4"/>
    </row>
    <row r="43" spans="2:16" ht="15">
      <c r="B43" s="9" t="s">
        <v>135</v>
      </c>
      <c r="C43" s="20">
        <v>200</v>
      </c>
      <c r="D43" s="21">
        <v>4.08</v>
      </c>
      <c r="E43" s="21">
        <v>6.4</v>
      </c>
      <c r="F43" s="21">
        <v>27.26</v>
      </c>
      <c r="G43" s="21">
        <v>350</v>
      </c>
      <c r="H43" s="37">
        <v>34</v>
      </c>
      <c r="I43" s="37">
        <v>24.22</v>
      </c>
      <c r="J43" s="37">
        <v>0.18</v>
      </c>
      <c r="K43" s="37">
        <v>115.46</v>
      </c>
      <c r="L43" s="37">
        <v>40.049999999999997</v>
      </c>
      <c r="M43" s="37">
        <v>49.3</v>
      </c>
      <c r="N43" s="37">
        <v>37</v>
      </c>
      <c r="O43" s="38">
        <v>1.34</v>
      </c>
      <c r="P43" t="s">
        <v>125</v>
      </c>
    </row>
    <row r="44" spans="2:16" ht="15.75" customHeight="1">
      <c r="B44" s="9" t="s">
        <v>130</v>
      </c>
      <c r="C44" s="20" t="s">
        <v>100</v>
      </c>
      <c r="D44" s="21">
        <v>8</v>
      </c>
      <c r="E44" s="21">
        <v>2.2000000000000002</v>
      </c>
      <c r="F44" s="21">
        <v>15.4</v>
      </c>
      <c r="G44" s="21">
        <v>114</v>
      </c>
      <c r="H44" s="36">
        <v>0.01</v>
      </c>
      <c r="I44" s="37">
        <v>7.3</v>
      </c>
      <c r="J44" s="37">
        <v>0.02</v>
      </c>
      <c r="K44" s="37">
        <v>0.02</v>
      </c>
      <c r="L44" s="37">
        <v>224</v>
      </c>
      <c r="M44" s="37">
        <v>185</v>
      </c>
      <c r="N44" s="37">
        <v>198</v>
      </c>
      <c r="O44" s="38">
        <v>36</v>
      </c>
      <c r="P44" s="38" t="s">
        <v>125</v>
      </c>
    </row>
    <row r="45" spans="2:16" ht="15">
      <c r="B45" s="9" t="s">
        <v>97</v>
      </c>
      <c r="C45" s="20">
        <v>40</v>
      </c>
      <c r="D45" s="21">
        <v>3.16</v>
      </c>
      <c r="E45" s="21">
        <v>0.04</v>
      </c>
      <c r="F45" s="21">
        <v>20.6</v>
      </c>
      <c r="G45" s="21">
        <v>94.4</v>
      </c>
      <c r="H45" s="37">
        <v>0.06</v>
      </c>
      <c r="I45" s="37">
        <v>0</v>
      </c>
      <c r="J45" s="37">
        <v>0</v>
      </c>
      <c r="K45" s="37">
        <v>0</v>
      </c>
      <c r="L45" s="37">
        <v>0</v>
      </c>
      <c r="M45" s="37">
        <v>34.4</v>
      </c>
      <c r="N45" s="37">
        <v>14</v>
      </c>
      <c r="O45" s="38">
        <v>0.64</v>
      </c>
    </row>
    <row r="46" spans="2:16" ht="18" customHeight="1">
      <c r="B46" s="9" t="s">
        <v>169</v>
      </c>
      <c r="C46" s="20">
        <v>100</v>
      </c>
      <c r="D46" s="21">
        <v>8.69</v>
      </c>
      <c r="E46" s="21">
        <v>22.84</v>
      </c>
      <c r="F46" s="21">
        <v>1.8</v>
      </c>
      <c r="G46" s="21">
        <v>247</v>
      </c>
      <c r="H46" s="37">
        <v>0</v>
      </c>
      <c r="I46" s="24">
        <v>1.2</v>
      </c>
      <c r="J46" s="37">
        <v>0</v>
      </c>
      <c r="K46" s="37">
        <v>7.44</v>
      </c>
      <c r="L46" s="37">
        <v>15.51</v>
      </c>
      <c r="M46" s="37">
        <v>13739</v>
      </c>
      <c r="N46" s="37">
        <v>15.51</v>
      </c>
      <c r="O46" s="38">
        <v>1.74</v>
      </c>
    </row>
    <row r="47" spans="2:16" s="2" customFormat="1">
      <c r="B47" s="11" t="s">
        <v>84</v>
      </c>
      <c r="C47" s="20"/>
      <c r="D47" s="24">
        <f t="shared" ref="D47:O47" si="8">SUM(D43:D46)</f>
        <v>23.93</v>
      </c>
      <c r="E47" s="24">
        <f t="shared" si="8"/>
        <v>31.48</v>
      </c>
      <c r="F47" s="24">
        <f t="shared" si="8"/>
        <v>65.06</v>
      </c>
      <c r="G47" s="24">
        <f t="shared" si="8"/>
        <v>805.4</v>
      </c>
      <c r="H47" s="24">
        <f t="shared" si="8"/>
        <v>34.07</v>
      </c>
      <c r="I47" s="24">
        <f t="shared" si="8"/>
        <v>32.72</v>
      </c>
      <c r="J47" s="24">
        <f t="shared" si="8"/>
        <v>0.19999999999999998</v>
      </c>
      <c r="K47" s="24">
        <f t="shared" si="8"/>
        <v>122.91999999999999</v>
      </c>
      <c r="L47" s="24">
        <f t="shared" si="8"/>
        <v>279.56</v>
      </c>
      <c r="M47" s="24">
        <f t="shared" si="8"/>
        <v>14007.7</v>
      </c>
      <c r="N47" s="24">
        <f t="shared" si="8"/>
        <v>264.51</v>
      </c>
      <c r="O47" s="25">
        <f t="shared" si="8"/>
        <v>39.720000000000006</v>
      </c>
    </row>
    <row r="48" spans="2:16" s="2" customFormat="1" ht="12.75" thickBot="1">
      <c r="B48" s="14" t="s">
        <v>98</v>
      </c>
      <c r="C48" s="42"/>
      <c r="D48" s="30">
        <f t="shared" ref="D48:O48" si="9">D41+D47</f>
        <v>173.93</v>
      </c>
      <c r="E48" s="30">
        <f t="shared" si="9"/>
        <v>31.48</v>
      </c>
      <c r="F48" s="30">
        <f t="shared" si="9"/>
        <v>81.06</v>
      </c>
      <c r="G48" s="30">
        <f t="shared" si="9"/>
        <v>1095.9000000000001</v>
      </c>
      <c r="H48" s="30">
        <f t="shared" si="9"/>
        <v>34.17</v>
      </c>
      <c r="I48" s="30">
        <f t="shared" si="9"/>
        <v>36.619999999999997</v>
      </c>
      <c r="J48" s="30">
        <f t="shared" si="9"/>
        <v>0.28999999999999998</v>
      </c>
      <c r="K48" s="30">
        <f t="shared" si="9"/>
        <v>129.54999999999998</v>
      </c>
      <c r="L48" s="30">
        <f t="shared" si="9"/>
        <v>297.63</v>
      </c>
      <c r="M48" s="30">
        <f t="shared" si="9"/>
        <v>14051.550000000001</v>
      </c>
      <c r="N48" s="30">
        <f t="shared" si="9"/>
        <v>276.76</v>
      </c>
      <c r="O48" s="31">
        <f t="shared" si="9"/>
        <v>41.600000000000009</v>
      </c>
    </row>
    <row r="49" spans="2:15" ht="13.5" customHeight="1">
      <c r="B49" s="8" t="s">
        <v>114</v>
      </c>
      <c r="C49" s="82" t="s">
        <v>73</v>
      </c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4"/>
    </row>
    <row r="50" spans="2:15" ht="27" customHeight="1">
      <c r="B50" s="9" t="s">
        <v>136</v>
      </c>
      <c r="C50" s="20" t="s">
        <v>161</v>
      </c>
      <c r="D50" s="21">
        <v>13.78</v>
      </c>
      <c r="E50" s="21">
        <v>12.64</v>
      </c>
      <c r="F50" s="21">
        <v>60.11</v>
      </c>
      <c r="G50" s="21">
        <v>395.51</v>
      </c>
      <c r="H50" s="36">
        <v>0.17</v>
      </c>
      <c r="I50" s="37">
        <v>0</v>
      </c>
      <c r="J50" s="36">
        <v>0.15</v>
      </c>
      <c r="K50" s="36">
        <v>4.29</v>
      </c>
      <c r="L50" s="36">
        <v>215.99</v>
      </c>
      <c r="M50" s="36">
        <v>217</v>
      </c>
      <c r="N50" s="36">
        <v>42.91</v>
      </c>
      <c r="O50" s="41">
        <v>1.74</v>
      </c>
    </row>
    <row r="51" spans="2:15" ht="15">
      <c r="B51" s="9" t="s">
        <v>95</v>
      </c>
      <c r="C51" s="20" t="s">
        <v>100</v>
      </c>
      <c r="D51" s="21">
        <v>0.18</v>
      </c>
      <c r="E51" s="21">
        <v>0.04</v>
      </c>
      <c r="F51" s="21">
        <v>7.71</v>
      </c>
      <c r="G51" s="21">
        <v>57</v>
      </c>
      <c r="H51" s="36">
        <v>0.02</v>
      </c>
      <c r="I51" s="37">
        <v>0</v>
      </c>
      <c r="J51" s="37">
        <v>0</v>
      </c>
      <c r="K51" s="37">
        <v>4.54</v>
      </c>
      <c r="L51" s="37">
        <v>7.55</v>
      </c>
      <c r="M51" s="37">
        <v>0</v>
      </c>
      <c r="N51" s="37">
        <v>4.03</v>
      </c>
      <c r="O51" s="38">
        <v>0.04</v>
      </c>
    </row>
    <row r="52" spans="2:15" s="2" customFormat="1" ht="12.75" thickBot="1">
      <c r="B52" s="11" t="s">
        <v>84</v>
      </c>
      <c r="C52" s="20"/>
      <c r="D52" s="24">
        <f t="shared" ref="D52:O52" si="10">SUM(D50:D51)</f>
        <v>13.959999999999999</v>
      </c>
      <c r="E52" s="24">
        <f t="shared" si="10"/>
        <v>12.68</v>
      </c>
      <c r="F52" s="24">
        <f t="shared" si="10"/>
        <v>67.819999999999993</v>
      </c>
      <c r="G52" s="24">
        <f t="shared" si="10"/>
        <v>452.51</v>
      </c>
      <c r="H52" s="24">
        <f t="shared" si="10"/>
        <v>0.19</v>
      </c>
      <c r="I52" s="24">
        <f t="shared" si="10"/>
        <v>0</v>
      </c>
      <c r="J52" s="24">
        <f t="shared" si="10"/>
        <v>0.15</v>
      </c>
      <c r="K52" s="24">
        <f t="shared" si="10"/>
        <v>8.83</v>
      </c>
      <c r="L52" s="24">
        <f t="shared" si="10"/>
        <v>223.54000000000002</v>
      </c>
      <c r="M52" s="24">
        <f t="shared" si="10"/>
        <v>217</v>
      </c>
      <c r="N52" s="24">
        <f t="shared" si="10"/>
        <v>46.94</v>
      </c>
      <c r="O52" s="25">
        <f t="shared" si="10"/>
        <v>1.78</v>
      </c>
    </row>
    <row r="53" spans="2:15" ht="13.5" customHeight="1">
      <c r="B53" s="8"/>
      <c r="C53" s="82" t="s">
        <v>96</v>
      </c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4"/>
    </row>
    <row r="54" spans="2:15" ht="11.25" customHeight="1">
      <c r="B54" s="9" t="s">
        <v>137</v>
      </c>
      <c r="C54" s="20" t="s">
        <v>152</v>
      </c>
      <c r="D54" s="21">
        <v>21.24</v>
      </c>
      <c r="E54" s="21">
        <v>13.29</v>
      </c>
      <c r="F54" s="21">
        <v>48.86</v>
      </c>
      <c r="G54" s="21">
        <v>338</v>
      </c>
      <c r="H54" s="36">
        <v>0.02</v>
      </c>
      <c r="I54" s="36" t="s">
        <v>125</v>
      </c>
      <c r="J54" s="36"/>
      <c r="K54" s="36">
        <v>14</v>
      </c>
      <c r="L54" s="36">
        <v>58</v>
      </c>
      <c r="M54" s="37">
        <v>21</v>
      </c>
      <c r="N54" s="36">
        <v>1.7</v>
      </c>
      <c r="O54" s="41"/>
    </row>
    <row r="55" spans="2:15" ht="14.25" customHeight="1">
      <c r="B55" s="9" t="s">
        <v>151</v>
      </c>
      <c r="C55" s="20">
        <v>200</v>
      </c>
      <c r="D55" s="21">
        <v>3.2</v>
      </c>
      <c r="E55" s="21">
        <v>1.73</v>
      </c>
      <c r="F55" s="21">
        <v>14.9</v>
      </c>
      <c r="G55" s="21">
        <v>112</v>
      </c>
      <c r="H55" s="36">
        <v>0.16</v>
      </c>
      <c r="I55" s="37">
        <v>1</v>
      </c>
      <c r="J55" s="37">
        <v>0.1</v>
      </c>
      <c r="K55" s="37">
        <v>153</v>
      </c>
      <c r="L55" s="37">
        <v>140.30000000000001</v>
      </c>
      <c r="M55" s="37">
        <v>18.399999999999999</v>
      </c>
      <c r="N55" s="37">
        <v>0.48</v>
      </c>
      <c r="O55" s="38">
        <v>0.9</v>
      </c>
    </row>
    <row r="56" spans="2:15" s="2" customFormat="1" ht="12.75" customHeight="1">
      <c r="B56" s="11" t="s">
        <v>84</v>
      </c>
      <c r="C56" s="20"/>
      <c r="D56" s="24">
        <f t="shared" ref="D56:O56" si="11">SUM(D54:D55)</f>
        <v>24.439999999999998</v>
      </c>
      <c r="E56" s="24">
        <f t="shared" si="11"/>
        <v>15.02</v>
      </c>
      <c r="F56" s="24">
        <f t="shared" si="11"/>
        <v>63.76</v>
      </c>
      <c r="G56" s="24">
        <f t="shared" si="11"/>
        <v>450</v>
      </c>
      <c r="H56" s="24">
        <f t="shared" si="11"/>
        <v>0.18</v>
      </c>
      <c r="I56" s="24">
        <f t="shared" si="11"/>
        <v>1</v>
      </c>
      <c r="J56" s="24">
        <f t="shared" si="11"/>
        <v>0.1</v>
      </c>
      <c r="K56" s="24">
        <f t="shared" si="11"/>
        <v>167</v>
      </c>
      <c r="L56" s="24">
        <f t="shared" si="11"/>
        <v>198.3</v>
      </c>
      <c r="M56" s="24">
        <f t="shared" si="11"/>
        <v>39.4</v>
      </c>
      <c r="N56" s="24">
        <f t="shared" si="11"/>
        <v>2.1799999999999997</v>
      </c>
      <c r="O56" s="25">
        <f t="shared" si="11"/>
        <v>0.9</v>
      </c>
    </row>
    <row r="57" spans="2:15" s="2" customFormat="1" ht="12.75" customHeight="1" thickBot="1">
      <c r="B57" s="14" t="s">
        <v>98</v>
      </c>
      <c r="C57" s="40"/>
      <c r="D57" s="26">
        <f t="shared" ref="D57:O57" si="12">D56+D52</f>
        <v>38.4</v>
      </c>
      <c r="E57" s="26">
        <f t="shared" si="12"/>
        <v>27.7</v>
      </c>
      <c r="F57" s="26">
        <f t="shared" si="12"/>
        <v>131.57999999999998</v>
      </c>
      <c r="G57" s="26">
        <f t="shared" si="12"/>
        <v>902.51</v>
      </c>
      <c r="H57" s="26">
        <f t="shared" si="12"/>
        <v>0.37</v>
      </c>
      <c r="I57" s="26">
        <f t="shared" si="12"/>
        <v>1</v>
      </c>
      <c r="J57" s="26">
        <f t="shared" si="12"/>
        <v>0.25</v>
      </c>
      <c r="K57" s="26">
        <f t="shared" si="12"/>
        <v>175.83</v>
      </c>
      <c r="L57" s="26">
        <f t="shared" si="12"/>
        <v>421.84000000000003</v>
      </c>
      <c r="M57" s="26">
        <f t="shared" si="12"/>
        <v>256.39999999999998</v>
      </c>
      <c r="N57" s="26">
        <f t="shared" si="12"/>
        <v>49.12</v>
      </c>
      <c r="O57" s="27">
        <f t="shared" si="12"/>
        <v>2.68</v>
      </c>
    </row>
    <row r="58" spans="2:15" ht="13.5" customHeight="1">
      <c r="B58" s="8" t="s">
        <v>113</v>
      </c>
      <c r="C58" s="82" t="s">
        <v>73</v>
      </c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4"/>
    </row>
    <row r="59" spans="2:15" ht="15">
      <c r="B59" s="9" t="s">
        <v>168</v>
      </c>
      <c r="C59" s="20">
        <v>100</v>
      </c>
      <c r="D59" s="21">
        <v>4.26</v>
      </c>
      <c r="E59" s="21">
        <v>4.4400000000000004</v>
      </c>
      <c r="F59" s="21">
        <v>14.1</v>
      </c>
      <c r="G59" s="21">
        <v>189</v>
      </c>
      <c r="H59" s="36">
        <v>0.09</v>
      </c>
      <c r="I59" s="36">
        <v>0.09</v>
      </c>
      <c r="J59" s="36">
        <v>0.24</v>
      </c>
      <c r="K59" s="36">
        <v>59.6</v>
      </c>
      <c r="L59" s="36">
        <v>0.81</v>
      </c>
      <c r="M59" s="36">
        <v>34.94</v>
      </c>
      <c r="N59" s="36">
        <v>11</v>
      </c>
      <c r="O59" s="41">
        <v>0.6</v>
      </c>
    </row>
    <row r="60" spans="2:15" ht="15">
      <c r="B60" s="9" t="s">
        <v>144</v>
      </c>
      <c r="C60" s="20">
        <v>200</v>
      </c>
      <c r="D60" s="21">
        <v>9</v>
      </c>
      <c r="E60" s="21">
        <v>9.1999999999999993</v>
      </c>
      <c r="F60" s="21">
        <v>2.1</v>
      </c>
      <c r="G60" s="21">
        <v>140</v>
      </c>
      <c r="H60" s="37">
        <v>0.17</v>
      </c>
      <c r="I60" s="37">
        <v>0.02</v>
      </c>
      <c r="J60" s="37">
        <v>0.04</v>
      </c>
      <c r="K60" s="37">
        <v>1.62</v>
      </c>
      <c r="L60" s="37">
        <v>27.4</v>
      </c>
      <c r="M60" s="37">
        <v>141</v>
      </c>
      <c r="N60" s="37">
        <v>14.8</v>
      </c>
      <c r="O60" s="38">
        <v>1.1000000000000001</v>
      </c>
    </row>
    <row r="61" spans="2:15" s="2" customFormat="1" ht="14.25" customHeight="1" thickBot="1">
      <c r="B61" s="10" t="s">
        <v>84</v>
      </c>
      <c r="C61" s="39"/>
      <c r="D61" s="22">
        <f t="shared" ref="D61:O61" si="13">SUM(D59:D60)</f>
        <v>13.26</v>
      </c>
      <c r="E61" s="22">
        <f t="shared" si="13"/>
        <v>13.64</v>
      </c>
      <c r="F61" s="22">
        <f t="shared" si="13"/>
        <v>16.2</v>
      </c>
      <c r="G61" s="22">
        <f t="shared" si="13"/>
        <v>329</v>
      </c>
      <c r="H61" s="22">
        <f t="shared" si="13"/>
        <v>0.26</v>
      </c>
      <c r="I61" s="22">
        <f t="shared" si="13"/>
        <v>0.11</v>
      </c>
      <c r="J61" s="22">
        <f t="shared" si="13"/>
        <v>0.27999999999999997</v>
      </c>
      <c r="K61" s="22">
        <f t="shared" si="13"/>
        <v>61.22</v>
      </c>
      <c r="L61" s="22">
        <f t="shared" si="13"/>
        <v>28.209999999999997</v>
      </c>
      <c r="M61" s="22">
        <f t="shared" si="13"/>
        <v>175.94</v>
      </c>
      <c r="N61" s="22">
        <f t="shared" si="13"/>
        <v>25.8</v>
      </c>
      <c r="O61" s="23">
        <f t="shared" si="13"/>
        <v>1.7000000000000002</v>
      </c>
    </row>
    <row r="62" spans="2:15" ht="13.5" customHeight="1">
      <c r="B62" s="8"/>
      <c r="C62" s="82" t="s">
        <v>96</v>
      </c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4"/>
    </row>
    <row r="63" spans="2:15" ht="15">
      <c r="B63" s="9" t="s">
        <v>147</v>
      </c>
      <c r="C63" s="20">
        <v>180</v>
      </c>
      <c r="D63" s="21">
        <v>3.33</v>
      </c>
      <c r="E63" s="21">
        <v>7.77</v>
      </c>
      <c r="F63" s="21">
        <v>41.42</v>
      </c>
      <c r="G63" s="21">
        <v>256.23</v>
      </c>
      <c r="H63" s="37">
        <v>0.23</v>
      </c>
      <c r="I63" s="37">
        <v>31.5</v>
      </c>
      <c r="J63" s="37">
        <v>31.5</v>
      </c>
      <c r="K63" s="37">
        <v>0</v>
      </c>
      <c r="L63" s="37">
        <v>21.96</v>
      </c>
      <c r="M63" s="37">
        <v>43.99</v>
      </c>
      <c r="N63" s="37">
        <v>119.51</v>
      </c>
      <c r="O63" s="38">
        <v>1.73</v>
      </c>
    </row>
    <row r="64" spans="2:15" ht="15">
      <c r="B64" s="9" t="s">
        <v>149</v>
      </c>
      <c r="C64" s="20">
        <v>200</v>
      </c>
      <c r="D64" s="21">
        <v>0.2</v>
      </c>
      <c r="E64" s="21">
        <v>0.2</v>
      </c>
      <c r="F64" s="21">
        <v>22.3</v>
      </c>
      <c r="G64" s="21">
        <v>114</v>
      </c>
      <c r="H64" s="37">
        <v>12</v>
      </c>
      <c r="I64" s="37">
        <v>0</v>
      </c>
      <c r="J64" s="37">
        <v>2.4</v>
      </c>
      <c r="K64" s="37">
        <v>0.8</v>
      </c>
      <c r="L64" s="37">
        <v>0.02</v>
      </c>
      <c r="M64" s="37">
        <v>0</v>
      </c>
      <c r="N64" s="37">
        <v>0</v>
      </c>
      <c r="O64" s="38">
        <v>0</v>
      </c>
    </row>
    <row r="65" spans="2:15" ht="15">
      <c r="B65" s="9" t="s">
        <v>97</v>
      </c>
      <c r="C65" s="20">
        <v>40</v>
      </c>
      <c r="D65" s="21">
        <v>3.16</v>
      </c>
      <c r="E65" s="21">
        <v>0.04</v>
      </c>
      <c r="F65" s="21">
        <v>20.6</v>
      </c>
      <c r="G65" s="21">
        <v>94.4</v>
      </c>
      <c r="H65" s="37">
        <v>0.06</v>
      </c>
      <c r="I65" s="37">
        <v>0</v>
      </c>
      <c r="J65" s="37">
        <v>0</v>
      </c>
      <c r="K65" s="37">
        <v>0</v>
      </c>
      <c r="L65" s="37">
        <v>0</v>
      </c>
      <c r="M65" s="37">
        <v>34.4</v>
      </c>
      <c r="N65" s="37">
        <v>14</v>
      </c>
      <c r="O65" s="38">
        <v>0.64</v>
      </c>
    </row>
    <row r="66" spans="2:15" ht="12.75" customHeight="1">
      <c r="B66" s="9" t="s">
        <v>148</v>
      </c>
      <c r="C66" s="20" t="s">
        <v>150</v>
      </c>
      <c r="D66" s="20">
        <v>19.72</v>
      </c>
      <c r="E66" s="20">
        <v>17.89</v>
      </c>
      <c r="F66" s="20">
        <v>4.76</v>
      </c>
      <c r="G66" s="20">
        <v>168.2</v>
      </c>
      <c r="H66" s="36">
        <v>0.17</v>
      </c>
      <c r="I66" s="36">
        <v>1.28</v>
      </c>
      <c r="J66" s="36">
        <v>0</v>
      </c>
      <c r="K66" s="36">
        <v>24.36</v>
      </c>
      <c r="L66" s="36">
        <v>26.01</v>
      </c>
      <c r="M66" s="36">
        <v>194.69</v>
      </c>
      <c r="N66" s="36">
        <v>0</v>
      </c>
      <c r="O66" s="41">
        <v>2.3199999999999998</v>
      </c>
    </row>
    <row r="67" spans="2:15" s="2" customFormat="1" ht="13.5" customHeight="1">
      <c r="B67" s="11" t="s">
        <v>84</v>
      </c>
      <c r="C67" s="20"/>
      <c r="D67" s="24">
        <f t="shared" ref="D67:O67" si="14">SUM(D63:D66)</f>
        <v>26.41</v>
      </c>
      <c r="E67" s="24">
        <f t="shared" si="14"/>
        <v>25.9</v>
      </c>
      <c r="F67" s="24">
        <f t="shared" si="14"/>
        <v>89.08</v>
      </c>
      <c r="G67" s="24">
        <f t="shared" si="14"/>
        <v>632.82999999999993</v>
      </c>
      <c r="H67" s="24">
        <f t="shared" si="14"/>
        <v>12.46</v>
      </c>
      <c r="I67" s="24">
        <f t="shared" si="14"/>
        <v>32.78</v>
      </c>
      <c r="J67" s="24">
        <f t="shared" si="14"/>
        <v>33.9</v>
      </c>
      <c r="K67" s="24">
        <f t="shared" si="14"/>
        <v>25.16</v>
      </c>
      <c r="L67" s="24">
        <f t="shared" si="14"/>
        <v>47.99</v>
      </c>
      <c r="M67" s="24">
        <f t="shared" si="14"/>
        <v>273.08</v>
      </c>
      <c r="N67" s="24">
        <f t="shared" si="14"/>
        <v>133.51</v>
      </c>
      <c r="O67" s="25">
        <f t="shared" si="14"/>
        <v>4.6899999999999995</v>
      </c>
    </row>
    <row r="68" spans="2:15" s="2" customFormat="1" ht="13.5" customHeight="1" thickBot="1">
      <c r="B68" s="12" t="s">
        <v>98</v>
      </c>
      <c r="C68" s="40"/>
      <c r="D68" s="26">
        <f t="shared" ref="D68:O68" si="15">D67+D61</f>
        <v>39.67</v>
      </c>
      <c r="E68" s="26">
        <f t="shared" si="15"/>
        <v>39.54</v>
      </c>
      <c r="F68" s="26">
        <f t="shared" si="15"/>
        <v>105.28</v>
      </c>
      <c r="G68" s="26">
        <f t="shared" si="15"/>
        <v>961.82999999999993</v>
      </c>
      <c r="H68" s="26">
        <f t="shared" si="15"/>
        <v>12.72</v>
      </c>
      <c r="I68" s="26">
        <f t="shared" si="15"/>
        <v>32.89</v>
      </c>
      <c r="J68" s="26">
        <f t="shared" si="15"/>
        <v>34.18</v>
      </c>
      <c r="K68" s="26">
        <f t="shared" si="15"/>
        <v>86.38</v>
      </c>
      <c r="L68" s="26">
        <f t="shared" si="15"/>
        <v>76.2</v>
      </c>
      <c r="M68" s="26">
        <f t="shared" si="15"/>
        <v>449.02</v>
      </c>
      <c r="N68" s="26">
        <f t="shared" si="15"/>
        <v>159.31</v>
      </c>
      <c r="O68" s="27">
        <f t="shared" si="15"/>
        <v>6.39</v>
      </c>
    </row>
    <row r="69" spans="2:15" ht="12.75" customHeight="1">
      <c r="B69" s="8" t="s">
        <v>112</v>
      </c>
      <c r="C69" s="82" t="s">
        <v>73</v>
      </c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4"/>
    </row>
    <row r="70" spans="2:15" ht="15">
      <c r="B70" s="9" t="s">
        <v>145</v>
      </c>
      <c r="C70" s="20">
        <v>100</v>
      </c>
      <c r="D70" s="21">
        <v>1.4</v>
      </c>
      <c r="E70" s="21">
        <v>0.05</v>
      </c>
      <c r="F70" s="21">
        <v>12</v>
      </c>
      <c r="G70" s="21">
        <v>282</v>
      </c>
      <c r="H70" s="37">
        <v>0.05</v>
      </c>
      <c r="I70" s="37"/>
      <c r="J70" s="37"/>
      <c r="K70" s="37">
        <v>0.24</v>
      </c>
      <c r="L70" s="37">
        <v>6.3</v>
      </c>
      <c r="M70" s="37">
        <v>28.2</v>
      </c>
      <c r="N70" s="37">
        <v>3</v>
      </c>
      <c r="O70" s="38">
        <v>0.63</v>
      </c>
    </row>
    <row r="71" spans="2:15" ht="15">
      <c r="B71" s="9" t="s">
        <v>95</v>
      </c>
      <c r="C71" s="20" t="s">
        <v>100</v>
      </c>
      <c r="D71" s="21">
        <v>0.18</v>
      </c>
      <c r="E71" s="21">
        <v>0.04</v>
      </c>
      <c r="F71" s="21">
        <v>7.71</v>
      </c>
      <c r="G71" s="21">
        <v>57</v>
      </c>
      <c r="H71" s="36">
        <v>0.02</v>
      </c>
      <c r="I71" s="37">
        <v>0</v>
      </c>
      <c r="J71" s="37">
        <v>0</v>
      </c>
      <c r="K71" s="37">
        <v>4.54</v>
      </c>
      <c r="L71" s="37">
        <v>7.55</v>
      </c>
      <c r="M71" s="37">
        <v>0</v>
      </c>
      <c r="N71" s="37">
        <v>4.03</v>
      </c>
      <c r="O71" s="38">
        <v>0.04</v>
      </c>
    </row>
    <row r="72" spans="2:15" s="2" customFormat="1" ht="14.25" customHeight="1" thickBot="1">
      <c r="B72" s="11" t="s">
        <v>84</v>
      </c>
      <c r="C72" s="39"/>
      <c r="D72" s="22">
        <f t="shared" ref="D72:O72" si="16">SUM(D70:D71)</f>
        <v>1.5799999999999998</v>
      </c>
      <c r="E72" s="22">
        <f t="shared" si="16"/>
        <v>0.09</v>
      </c>
      <c r="F72" s="22">
        <f t="shared" si="16"/>
        <v>19.71</v>
      </c>
      <c r="G72" s="22">
        <f t="shared" si="16"/>
        <v>339</v>
      </c>
      <c r="H72" s="22">
        <f t="shared" si="16"/>
        <v>7.0000000000000007E-2</v>
      </c>
      <c r="I72" s="22">
        <f t="shared" si="16"/>
        <v>0</v>
      </c>
      <c r="J72" s="22">
        <f t="shared" si="16"/>
        <v>0</v>
      </c>
      <c r="K72" s="22">
        <f t="shared" si="16"/>
        <v>4.78</v>
      </c>
      <c r="L72" s="22">
        <f t="shared" si="16"/>
        <v>13.85</v>
      </c>
      <c r="M72" s="22">
        <f t="shared" si="16"/>
        <v>28.2</v>
      </c>
      <c r="N72" s="22">
        <f t="shared" si="16"/>
        <v>7.03</v>
      </c>
      <c r="O72" s="23">
        <f t="shared" si="16"/>
        <v>0.67</v>
      </c>
    </row>
    <row r="73" spans="2:15" ht="14.25" customHeight="1">
      <c r="B73" s="8"/>
      <c r="C73" s="82" t="s">
        <v>96</v>
      </c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4"/>
    </row>
    <row r="74" spans="2:15" ht="24" customHeight="1">
      <c r="B74" s="47" t="s">
        <v>127</v>
      </c>
      <c r="C74" s="20">
        <v>180</v>
      </c>
      <c r="D74" s="21">
        <v>6.2</v>
      </c>
      <c r="E74" s="21">
        <v>5.6</v>
      </c>
      <c r="F74" s="21">
        <v>22.3</v>
      </c>
      <c r="G74" s="21">
        <v>201</v>
      </c>
      <c r="H74" s="37">
        <v>0.23</v>
      </c>
      <c r="I74" s="37">
        <v>15.3</v>
      </c>
      <c r="J74" s="37">
        <v>1.18</v>
      </c>
      <c r="K74" s="37">
        <v>2.38</v>
      </c>
      <c r="L74" s="37">
        <v>40.049999999999997</v>
      </c>
      <c r="M74" s="37">
        <v>119</v>
      </c>
      <c r="N74" s="37">
        <v>21.4</v>
      </c>
      <c r="O74" s="38">
        <v>2.74</v>
      </c>
    </row>
    <row r="75" spans="2:15" ht="15">
      <c r="B75" s="9" t="s">
        <v>138</v>
      </c>
      <c r="C75" s="20" t="s">
        <v>162</v>
      </c>
      <c r="D75" s="21">
        <v>17.64</v>
      </c>
      <c r="E75" s="21">
        <v>19.489999999999998</v>
      </c>
      <c r="F75" s="21">
        <v>16.47</v>
      </c>
      <c r="G75" s="21">
        <v>183</v>
      </c>
      <c r="H75" s="37">
        <v>0.05</v>
      </c>
      <c r="I75" s="37">
        <v>0.8</v>
      </c>
      <c r="J75" s="37">
        <v>0.01</v>
      </c>
      <c r="K75" s="37">
        <v>0.5</v>
      </c>
      <c r="L75" s="37">
        <v>19.03</v>
      </c>
      <c r="M75" s="37">
        <v>236</v>
      </c>
      <c r="N75" s="37">
        <v>31.22</v>
      </c>
      <c r="O75" s="38">
        <v>1.99</v>
      </c>
    </row>
    <row r="76" spans="2:15" ht="15">
      <c r="B76" s="9" t="s">
        <v>123</v>
      </c>
      <c r="C76" s="20">
        <v>200</v>
      </c>
      <c r="D76" s="21">
        <v>4.9000000000000004</v>
      </c>
      <c r="E76" s="21">
        <v>2.6</v>
      </c>
      <c r="F76" s="21">
        <v>31.5</v>
      </c>
      <c r="G76" s="21">
        <v>190</v>
      </c>
      <c r="H76" s="37">
        <v>0.04</v>
      </c>
      <c r="I76" s="37">
        <v>1</v>
      </c>
      <c r="J76" s="37"/>
      <c r="K76" s="37">
        <v>0.11</v>
      </c>
      <c r="L76" s="37">
        <v>128</v>
      </c>
      <c r="M76" s="37">
        <v>122</v>
      </c>
      <c r="N76" s="37">
        <v>17.600000000000001</v>
      </c>
      <c r="O76" s="38">
        <v>0.62</v>
      </c>
    </row>
    <row r="77" spans="2:15" ht="15">
      <c r="B77" s="9" t="s">
        <v>97</v>
      </c>
      <c r="C77" s="20">
        <v>40</v>
      </c>
      <c r="D77" s="21">
        <v>3.16</v>
      </c>
      <c r="E77" s="21">
        <v>0.04</v>
      </c>
      <c r="F77" s="21">
        <v>20.6</v>
      </c>
      <c r="G77" s="21">
        <v>94.4</v>
      </c>
      <c r="H77" s="37">
        <v>0.06</v>
      </c>
      <c r="I77" s="37">
        <v>0</v>
      </c>
      <c r="J77" s="37">
        <v>0</v>
      </c>
      <c r="K77" s="37">
        <v>0</v>
      </c>
      <c r="L77" s="37">
        <v>0</v>
      </c>
      <c r="M77" s="37">
        <v>34.4</v>
      </c>
      <c r="N77" s="37">
        <v>14</v>
      </c>
      <c r="O77" s="38">
        <v>0.64</v>
      </c>
    </row>
    <row r="78" spans="2:15" s="2" customFormat="1" ht="14.25" customHeight="1">
      <c r="B78" s="11" t="s">
        <v>84</v>
      </c>
      <c r="C78" s="20"/>
      <c r="D78" s="24">
        <f t="shared" ref="D78:O78" si="17">SUM(D74:D77)</f>
        <v>31.900000000000002</v>
      </c>
      <c r="E78" s="24">
        <f t="shared" si="17"/>
        <v>27.729999999999997</v>
      </c>
      <c r="F78" s="24">
        <f t="shared" si="17"/>
        <v>90.87</v>
      </c>
      <c r="G78" s="24">
        <f t="shared" si="17"/>
        <v>668.4</v>
      </c>
      <c r="H78" s="24">
        <f t="shared" si="17"/>
        <v>0.38</v>
      </c>
      <c r="I78" s="24">
        <f t="shared" si="17"/>
        <v>17.100000000000001</v>
      </c>
      <c r="J78" s="24">
        <f t="shared" si="17"/>
        <v>1.19</v>
      </c>
      <c r="K78" s="24">
        <f t="shared" si="17"/>
        <v>2.9899999999999998</v>
      </c>
      <c r="L78" s="24">
        <f t="shared" si="17"/>
        <v>187.07999999999998</v>
      </c>
      <c r="M78" s="24">
        <f t="shared" si="17"/>
        <v>511.4</v>
      </c>
      <c r="N78" s="24">
        <f t="shared" si="17"/>
        <v>84.22</v>
      </c>
      <c r="O78" s="25">
        <f t="shared" si="17"/>
        <v>5.99</v>
      </c>
    </row>
    <row r="79" spans="2:15" s="2" customFormat="1" ht="14.25" customHeight="1" thickBot="1">
      <c r="B79" s="12" t="s">
        <v>98</v>
      </c>
      <c r="C79" s="40"/>
      <c r="D79" s="26">
        <f t="shared" ref="D79:O79" si="18">D78+D72</f>
        <v>33.480000000000004</v>
      </c>
      <c r="E79" s="26">
        <f t="shared" si="18"/>
        <v>27.819999999999997</v>
      </c>
      <c r="F79" s="26">
        <f t="shared" si="18"/>
        <v>110.58000000000001</v>
      </c>
      <c r="G79" s="26">
        <f t="shared" si="18"/>
        <v>1007.4</v>
      </c>
      <c r="H79" s="26">
        <f t="shared" si="18"/>
        <v>0.45</v>
      </c>
      <c r="I79" s="26">
        <f t="shared" si="18"/>
        <v>17.100000000000001</v>
      </c>
      <c r="J79" s="26">
        <f t="shared" si="18"/>
        <v>1.19</v>
      </c>
      <c r="K79" s="26">
        <f t="shared" si="18"/>
        <v>7.77</v>
      </c>
      <c r="L79" s="26">
        <f t="shared" si="18"/>
        <v>200.92999999999998</v>
      </c>
      <c r="M79" s="26">
        <f t="shared" si="18"/>
        <v>539.6</v>
      </c>
      <c r="N79" s="26">
        <f t="shared" si="18"/>
        <v>91.25</v>
      </c>
      <c r="O79" s="27">
        <f t="shared" si="18"/>
        <v>6.66</v>
      </c>
    </row>
    <row r="80" spans="2:15" ht="15.75" customHeight="1">
      <c r="B80" s="8" t="s">
        <v>111</v>
      </c>
      <c r="C80" s="82" t="s">
        <v>73</v>
      </c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4"/>
    </row>
    <row r="81" spans="2:15" ht="25.5" customHeight="1">
      <c r="B81" s="9" t="s">
        <v>163</v>
      </c>
      <c r="C81" s="20" t="s">
        <v>164</v>
      </c>
      <c r="D81" s="21">
        <v>4.2</v>
      </c>
      <c r="E81" s="21">
        <v>5.14</v>
      </c>
      <c r="F81" s="21">
        <v>14.2</v>
      </c>
      <c r="G81" s="21">
        <v>377.35</v>
      </c>
      <c r="H81" s="37">
        <v>0.06</v>
      </c>
      <c r="I81" s="37"/>
      <c r="J81" s="37"/>
      <c r="K81" s="37">
        <v>0.52</v>
      </c>
      <c r="L81" s="37">
        <v>10.8</v>
      </c>
      <c r="M81" s="37">
        <v>40</v>
      </c>
      <c r="N81" s="37">
        <v>11</v>
      </c>
      <c r="O81" s="38">
        <v>0.6</v>
      </c>
    </row>
    <row r="82" spans="2:15" ht="15">
      <c r="B82" s="9" t="s">
        <v>130</v>
      </c>
      <c r="C82" s="20" t="s">
        <v>131</v>
      </c>
      <c r="D82" s="21">
        <v>1.2</v>
      </c>
      <c r="E82" s="21" t="s">
        <v>125</v>
      </c>
      <c r="F82" s="21">
        <v>14.9</v>
      </c>
      <c r="G82" s="21">
        <v>60</v>
      </c>
      <c r="H82" s="37">
        <v>0.02</v>
      </c>
      <c r="I82" s="37">
        <v>3.3</v>
      </c>
      <c r="J82" s="37"/>
      <c r="K82" s="37">
        <v>0.09</v>
      </c>
      <c r="L82" s="37">
        <v>8.5</v>
      </c>
      <c r="M82" s="37">
        <v>10</v>
      </c>
      <c r="N82" s="37">
        <v>5.4</v>
      </c>
      <c r="O82" s="38">
        <v>0.91</v>
      </c>
    </row>
    <row r="83" spans="2:15" s="2" customFormat="1" ht="18" customHeight="1" thickBot="1">
      <c r="B83" s="10" t="s">
        <v>84</v>
      </c>
      <c r="C83" s="39"/>
      <c r="D83" s="22">
        <f t="shared" ref="D83:O83" si="19">SUM(D81:D82)</f>
        <v>5.4</v>
      </c>
      <c r="E83" s="22">
        <f t="shared" si="19"/>
        <v>5.14</v>
      </c>
      <c r="F83" s="22">
        <f t="shared" si="19"/>
        <v>29.1</v>
      </c>
      <c r="G83" s="22">
        <f t="shared" si="19"/>
        <v>437.35</v>
      </c>
      <c r="H83" s="22">
        <f t="shared" si="19"/>
        <v>0.08</v>
      </c>
      <c r="I83" s="22">
        <f t="shared" si="19"/>
        <v>3.3</v>
      </c>
      <c r="J83" s="22">
        <f t="shared" si="19"/>
        <v>0</v>
      </c>
      <c r="K83" s="22">
        <f t="shared" si="19"/>
        <v>0.61</v>
      </c>
      <c r="L83" s="22">
        <f t="shared" si="19"/>
        <v>19.3</v>
      </c>
      <c r="M83" s="22">
        <f t="shared" si="19"/>
        <v>50</v>
      </c>
      <c r="N83" s="22">
        <f t="shared" si="19"/>
        <v>16.399999999999999</v>
      </c>
      <c r="O83" s="23">
        <f t="shared" si="19"/>
        <v>1.51</v>
      </c>
    </row>
    <row r="84" spans="2:15" ht="12.75" customHeight="1">
      <c r="B84" s="8"/>
      <c r="C84" s="82" t="s">
        <v>96</v>
      </c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4"/>
    </row>
    <row r="85" spans="2:15" ht="22.5" customHeight="1">
      <c r="B85" s="9" t="s">
        <v>154</v>
      </c>
      <c r="C85" s="20">
        <v>250</v>
      </c>
      <c r="D85" s="21">
        <v>21.78</v>
      </c>
      <c r="E85" s="21">
        <v>50</v>
      </c>
      <c r="F85" s="21">
        <v>35.5</v>
      </c>
      <c r="G85" s="21">
        <v>163.65</v>
      </c>
      <c r="H85" s="37">
        <v>0.14000000000000001</v>
      </c>
      <c r="I85" s="37">
        <v>11.72</v>
      </c>
      <c r="J85" s="37">
        <v>0.08</v>
      </c>
      <c r="K85" s="37">
        <v>0.1</v>
      </c>
      <c r="L85" s="37">
        <v>62.08</v>
      </c>
      <c r="M85" s="37">
        <v>253</v>
      </c>
      <c r="N85" s="37">
        <v>60.34</v>
      </c>
      <c r="O85" s="38">
        <v>1.1399999999999999</v>
      </c>
    </row>
    <row r="86" spans="2:15" ht="16.5" customHeight="1">
      <c r="B86" s="9" t="s">
        <v>139</v>
      </c>
      <c r="C86" s="20">
        <v>200</v>
      </c>
      <c r="D86" s="21">
        <v>11.7</v>
      </c>
      <c r="E86" s="21">
        <v>13.1</v>
      </c>
      <c r="F86" s="21">
        <v>10.199999999999999</v>
      </c>
      <c r="G86" s="21">
        <v>209.4</v>
      </c>
      <c r="H86" s="37">
        <v>0.18</v>
      </c>
      <c r="I86" s="37">
        <v>3.5</v>
      </c>
      <c r="J86" s="37">
        <v>0</v>
      </c>
      <c r="K86" s="37">
        <v>0</v>
      </c>
      <c r="L86" s="37">
        <v>28.9</v>
      </c>
      <c r="M86" s="37">
        <v>140</v>
      </c>
      <c r="N86" s="37">
        <v>15.7</v>
      </c>
      <c r="O86" s="38">
        <v>1.2</v>
      </c>
    </row>
    <row r="87" spans="2:15" ht="15">
      <c r="B87" s="9" t="s">
        <v>97</v>
      </c>
      <c r="C87" s="20">
        <v>40</v>
      </c>
      <c r="D87" s="21">
        <v>3.16</v>
      </c>
      <c r="E87" s="21">
        <v>0.04</v>
      </c>
      <c r="F87" s="21">
        <v>20.6</v>
      </c>
      <c r="G87" s="21">
        <v>94.4</v>
      </c>
      <c r="H87" s="37">
        <v>0.06</v>
      </c>
      <c r="I87" s="37">
        <v>0</v>
      </c>
      <c r="J87" s="37">
        <v>0</v>
      </c>
      <c r="K87" s="37">
        <v>0</v>
      </c>
      <c r="L87" s="37">
        <v>0</v>
      </c>
      <c r="M87" s="37">
        <v>34.4</v>
      </c>
      <c r="N87" s="37">
        <v>14</v>
      </c>
      <c r="O87" s="38">
        <v>0.64</v>
      </c>
    </row>
    <row r="88" spans="2:15" ht="15">
      <c r="B88" s="9" t="s">
        <v>145</v>
      </c>
      <c r="C88" s="20">
        <v>100</v>
      </c>
      <c r="D88" s="21">
        <v>1.4</v>
      </c>
      <c r="E88" s="21">
        <v>0.05</v>
      </c>
      <c r="F88" s="21">
        <v>12</v>
      </c>
      <c r="G88" s="21">
        <v>282</v>
      </c>
      <c r="H88" s="37">
        <v>0.05</v>
      </c>
      <c r="I88" s="37"/>
      <c r="J88" s="37"/>
      <c r="K88" s="37">
        <v>0.24</v>
      </c>
      <c r="L88" s="37">
        <v>6.3</v>
      </c>
      <c r="M88" s="37">
        <v>28.2</v>
      </c>
      <c r="N88" s="37">
        <v>3</v>
      </c>
      <c r="O88" s="38">
        <v>0.63</v>
      </c>
    </row>
    <row r="89" spans="2:15" s="2" customFormat="1" ht="13.5" customHeight="1">
      <c r="B89" s="11" t="s">
        <v>84</v>
      </c>
      <c r="C89" s="20"/>
      <c r="D89" s="24">
        <f t="shared" ref="D89:O89" si="20">SUM(D85:D88)</f>
        <v>38.04</v>
      </c>
      <c r="E89" s="24">
        <f t="shared" si="20"/>
        <v>63.19</v>
      </c>
      <c r="F89" s="24">
        <f t="shared" si="20"/>
        <v>78.300000000000011</v>
      </c>
      <c r="G89" s="24">
        <f t="shared" si="20"/>
        <v>749.45</v>
      </c>
      <c r="H89" s="24">
        <f t="shared" si="20"/>
        <v>0.43</v>
      </c>
      <c r="I89" s="24">
        <f t="shared" si="20"/>
        <v>15.22</v>
      </c>
      <c r="J89" s="24">
        <f t="shared" si="20"/>
        <v>0.08</v>
      </c>
      <c r="K89" s="24">
        <f t="shared" si="20"/>
        <v>0.33999999999999997</v>
      </c>
      <c r="L89" s="24">
        <f t="shared" si="20"/>
        <v>97.279999999999987</v>
      </c>
      <c r="M89" s="24">
        <f t="shared" si="20"/>
        <v>455.59999999999997</v>
      </c>
      <c r="N89" s="24">
        <f t="shared" si="20"/>
        <v>93.04</v>
      </c>
      <c r="O89" s="25">
        <f t="shared" si="20"/>
        <v>3.61</v>
      </c>
    </row>
    <row r="90" spans="2:15" s="2" customFormat="1" ht="13.5" customHeight="1" thickBot="1">
      <c r="B90" s="12" t="s">
        <v>98</v>
      </c>
      <c r="C90" s="40"/>
      <c r="D90" s="26">
        <f t="shared" ref="D90:O90" si="21">D89+D83</f>
        <v>43.44</v>
      </c>
      <c r="E90" s="26">
        <f t="shared" si="21"/>
        <v>68.33</v>
      </c>
      <c r="F90" s="26">
        <f t="shared" si="21"/>
        <v>107.4</v>
      </c>
      <c r="G90" s="26">
        <f t="shared" si="21"/>
        <v>1186.8000000000002</v>
      </c>
      <c r="H90" s="26">
        <f t="shared" si="21"/>
        <v>0.51</v>
      </c>
      <c r="I90" s="26">
        <f t="shared" si="21"/>
        <v>18.52</v>
      </c>
      <c r="J90" s="26">
        <f t="shared" si="21"/>
        <v>0.08</v>
      </c>
      <c r="K90" s="26">
        <f t="shared" si="21"/>
        <v>0.95</v>
      </c>
      <c r="L90" s="26">
        <f t="shared" si="21"/>
        <v>116.57999999999998</v>
      </c>
      <c r="M90" s="26">
        <f t="shared" si="21"/>
        <v>505.59999999999997</v>
      </c>
      <c r="N90" s="26">
        <f t="shared" si="21"/>
        <v>109.44</v>
      </c>
      <c r="O90" s="27">
        <f t="shared" si="21"/>
        <v>5.12</v>
      </c>
    </row>
    <row r="91" spans="2:15" ht="15.75" customHeight="1">
      <c r="B91" s="8" t="s">
        <v>110</v>
      </c>
      <c r="C91" s="82" t="s">
        <v>73</v>
      </c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4"/>
    </row>
    <row r="92" spans="2:15" ht="26.25" customHeight="1">
      <c r="B92" s="9" t="s">
        <v>155</v>
      </c>
      <c r="C92" s="20" t="s">
        <v>165</v>
      </c>
      <c r="D92" s="21">
        <v>0.1</v>
      </c>
      <c r="E92" s="21">
        <v>16.5</v>
      </c>
      <c r="F92" s="21">
        <v>0.16</v>
      </c>
      <c r="G92" s="21">
        <v>187.4</v>
      </c>
      <c r="H92" s="37">
        <v>0.2</v>
      </c>
      <c r="I92" s="37">
        <v>1.1000000000000001</v>
      </c>
      <c r="J92" s="37">
        <v>2.1</v>
      </c>
      <c r="K92" s="37">
        <v>0.8</v>
      </c>
      <c r="L92" s="37">
        <v>58</v>
      </c>
      <c r="M92" s="37">
        <v>106</v>
      </c>
      <c r="N92" s="37">
        <v>36.1</v>
      </c>
      <c r="O92" s="38">
        <v>3.4</v>
      </c>
    </row>
    <row r="93" spans="2:15" ht="15">
      <c r="B93" s="9" t="s">
        <v>95</v>
      </c>
      <c r="C93" s="20" t="s">
        <v>100</v>
      </c>
      <c r="D93" s="21">
        <v>0.18</v>
      </c>
      <c r="E93" s="21">
        <v>0.04</v>
      </c>
      <c r="F93" s="21">
        <v>7.71</v>
      </c>
      <c r="G93" s="21">
        <v>57</v>
      </c>
      <c r="H93" s="36">
        <v>0.02</v>
      </c>
      <c r="I93" s="37">
        <v>0</v>
      </c>
      <c r="J93" s="37">
        <v>0</v>
      </c>
      <c r="K93" s="37">
        <v>4.54</v>
      </c>
      <c r="L93" s="37">
        <v>7.55</v>
      </c>
      <c r="M93" s="37">
        <v>0</v>
      </c>
      <c r="N93" s="37">
        <v>4.03</v>
      </c>
      <c r="O93" s="38">
        <v>0.04</v>
      </c>
    </row>
    <row r="94" spans="2:15" s="2" customFormat="1" ht="12.75" thickBot="1">
      <c r="B94" s="10" t="s">
        <v>84</v>
      </c>
      <c r="C94" s="39"/>
      <c r="D94" s="22">
        <f t="shared" ref="D94:O94" si="22">SUM(D92:D93)</f>
        <v>0.28000000000000003</v>
      </c>
      <c r="E94" s="22">
        <f t="shared" si="22"/>
        <v>16.54</v>
      </c>
      <c r="F94" s="22">
        <f t="shared" si="22"/>
        <v>7.87</v>
      </c>
      <c r="G94" s="22">
        <f t="shared" si="22"/>
        <v>244.4</v>
      </c>
      <c r="H94" s="22">
        <f t="shared" si="22"/>
        <v>0.22</v>
      </c>
      <c r="I94" s="22">
        <f t="shared" si="22"/>
        <v>1.1000000000000001</v>
      </c>
      <c r="J94" s="22">
        <f t="shared" si="22"/>
        <v>2.1</v>
      </c>
      <c r="K94" s="22">
        <f t="shared" si="22"/>
        <v>5.34</v>
      </c>
      <c r="L94" s="22">
        <f t="shared" si="22"/>
        <v>65.55</v>
      </c>
      <c r="M94" s="22">
        <f t="shared" si="22"/>
        <v>106</v>
      </c>
      <c r="N94" s="22">
        <f t="shared" si="22"/>
        <v>40.130000000000003</v>
      </c>
      <c r="O94" s="23">
        <f t="shared" si="22"/>
        <v>3.44</v>
      </c>
    </row>
    <row r="95" spans="2:15" ht="12.75" customHeight="1">
      <c r="B95" s="8"/>
      <c r="C95" s="82" t="s">
        <v>96</v>
      </c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4"/>
    </row>
    <row r="96" spans="2:15" ht="15">
      <c r="B96" s="9" t="s">
        <v>140</v>
      </c>
      <c r="C96" s="20">
        <v>100</v>
      </c>
      <c r="D96" s="21">
        <v>2.5</v>
      </c>
      <c r="E96" s="21">
        <v>4.8</v>
      </c>
      <c r="F96" s="21">
        <v>25.9</v>
      </c>
      <c r="G96" s="21">
        <v>187.25</v>
      </c>
      <c r="H96" s="37">
        <v>0.1</v>
      </c>
      <c r="I96" s="37">
        <v>1.7</v>
      </c>
      <c r="J96" s="37">
        <v>0.02</v>
      </c>
      <c r="K96" s="37">
        <v>1.7</v>
      </c>
      <c r="L96" s="37">
        <v>20.100000000000001</v>
      </c>
      <c r="M96" s="37">
        <v>113.9</v>
      </c>
      <c r="N96" s="37">
        <v>15.2</v>
      </c>
      <c r="O96" s="38">
        <v>0.14000000000000001</v>
      </c>
    </row>
    <row r="97" spans="2:15" ht="15">
      <c r="B97" s="9" t="s">
        <v>124</v>
      </c>
      <c r="C97" s="20">
        <v>200</v>
      </c>
      <c r="D97" s="21">
        <v>3.2</v>
      </c>
      <c r="E97" s="21">
        <v>1.73</v>
      </c>
      <c r="F97" s="21">
        <v>14.9</v>
      </c>
      <c r="G97" s="21">
        <v>112</v>
      </c>
      <c r="H97" s="37">
        <v>0.16</v>
      </c>
      <c r="I97" s="37">
        <v>1</v>
      </c>
      <c r="J97" s="37"/>
      <c r="K97" s="37">
        <v>0.1</v>
      </c>
      <c r="L97" s="37">
        <v>153</v>
      </c>
      <c r="M97" s="37">
        <v>140.30000000000001</v>
      </c>
      <c r="N97" s="37">
        <v>18.399999999999999</v>
      </c>
      <c r="O97" s="38">
        <v>0.48</v>
      </c>
    </row>
    <row r="98" spans="2:15" s="2" customFormat="1">
      <c r="B98" s="11" t="s">
        <v>84</v>
      </c>
      <c r="C98" s="20"/>
      <c r="D98" s="24">
        <f t="shared" ref="D98:O98" si="23">SUM(D96:D97)</f>
        <v>5.7</v>
      </c>
      <c r="E98" s="24">
        <f t="shared" si="23"/>
        <v>6.5299999999999994</v>
      </c>
      <c r="F98" s="24">
        <f t="shared" si="23"/>
        <v>40.799999999999997</v>
      </c>
      <c r="G98" s="24">
        <f t="shared" si="23"/>
        <v>299.25</v>
      </c>
      <c r="H98" s="24">
        <f t="shared" si="23"/>
        <v>0.26</v>
      </c>
      <c r="I98" s="24">
        <f t="shared" si="23"/>
        <v>2.7</v>
      </c>
      <c r="J98" s="24">
        <f t="shared" si="23"/>
        <v>0.02</v>
      </c>
      <c r="K98" s="24">
        <f t="shared" si="23"/>
        <v>1.8</v>
      </c>
      <c r="L98" s="24">
        <f t="shared" si="23"/>
        <v>173.1</v>
      </c>
      <c r="M98" s="24">
        <f t="shared" si="23"/>
        <v>254.20000000000002</v>
      </c>
      <c r="N98" s="24">
        <f t="shared" si="23"/>
        <v>33.599999999999994</v>
      </c>
      <c r="O98" s="25">
        <f t="shared" si="23"/>
        <v>0.62</v>
      </c>
    </row>
    <row r="99" spans="2:15" ht="18.75" customHeight="1">
      <c r="B99" s="19" t="s">
        <v>142</v>
      </c>
      <c r="C99" s="43"/>
      <c r="D99" s="15" t="e">
        <f>D94+D83+D72+D61+D52+D41+D31+#REF!+#REF!+D12</f>
        <v>#REF!</v>
      </c>
      <c r="E99" s="15" t="e">
        <f>E94+E83+E72+E61+E52+E41+E31+#REF!+#REF!+E12</f>
        <v>#REF!</v>
      </c>
      <c r="F99" s="15" t="e">
        <f>F94+F83+F72+F61+F52+F41+F31+#REF!+#REF!+F12</f>
        <v>#REF!</v>
      </c>
      <c r="G99" s="15" t="e">
        <f>G94+G83+G72+G61+G52+G41+G31+#REF!+#REF!+G12</f>
        <v>#REF!</v>
      </c>
      <c r="H99" s="15" t="e">
        <f>H94+H83+H72+H61+H52+H41+H31+#REF!+#REF!+H12</f>
        <v>#REF!</v>
      </c>
      <c r="I99" s="15" t="e">
        <f>I94+I83+I72+I61+I52+I41+I31+#REF!+#REF!+I12</f>
        <v>#REF!</v>
      </c>
      <c r="J99" s="15" t="e">
        <f>J94+J83+J72+J61+J52+J41+J31+#REF!+#REF!+J12</f>
        <v>#REF!</v>
      </c>
      <c r="K99" s="15" t="e">
        <f>K94+K83+K72+K61+K52+K41+K31+#REF!+#REF!+K12</f>
        <v>#REF!</v>
      </c>
      <c r="L99" s="15" t="e">
        <f>L94+L83+L72+L61+L52+L41+L31+#REF!+#REF!+L12</f>
        <v>#REF!</v>
      </c>
      <c r="M99" s="15" t="e">
        <f>M94+M83+M72+M61+M52+M41+M31+#REF!+#REF!+M12</f>
        <v>#REF!</v>
      </c>
      <c r="N99" s="15" t="e">
        <f>N94+N83+N72+N61+N52+N41+N31+#REF!+#REF!+N12</f>
        <v>#REF!</v>
      </c>
      <c r="O99" s="15" t="e">
        <f>O94+O83+O72+O61+O52+O41+O31+#REF!+#REF!+O12</f>
        <v>#REF!</v>
      </c>
    </row>
    <row r="100" spans="2:15" ht="18.75" customHeight="1">
      <c r="B100" s="19" t="s">
        <v>143</v>
      </c>
      <c r="C100" s="43"/>
      <c r="D100" s="15" t="e">
        <f>D98+D89+D78+D67+D56+D47+D36+D26+D20+#REF!</f>
        <v>#REF!</v>
      </c>
      <c r="E100" s="15" t="e">
        <f>E98+E89+E78+E67+E56+E47+E36+E26+E20+#REF!</f>
        <v>#REF!</v>
      </c>
      <c r="F100" s="15" t="e">
        <f>F98+F89+F78+F67+F56+F47+F36+F26+F20+#REF!</f>
        <v>#REF!</v>
      </c>
      <c r="G100" s="15" t="e">
        <f>G98+G89+G78+G67+G56+G47+G36+G26+G20+#REF!</f>
        <v>#REF!</v>
      </c>
      <c r="H100" s="15" t="e">
        <f>H98+H89+H78+H67+H56+H47+H36+H26+H20+#REF!</f>
        <v>#REF!</v>
      </c>
      <c r="I100" s="15" t="e">
        <f>I98+I89+I78+I67+I56+I47+I36+I26+I20+#REF!</f>
        <v>#REF!</v>
      </c>
      <c r="J100" s="15" t="e">
        <f>J98+J89+J78+J67+J56+J47+J36+J26+J20+#REF!</f>
        <v>#REF!</v>
      </c>
      <c r="K100" s="15" t="e">
        <f>K98+K89+K78+K67+K56+K47+K36+K26+K20+#REF!</f>
        <v>#REF!</v>
      </c>
      <c r="L100" s="15" t="e">
        <f>L98+L89+L78+L67+L56+L47+L36+L26+L20+#REF!</f>
        <v>#REF!</v>
      </c>
      <c r="M100" s="15" t="e">
        <f>M98+M89+M78+M67+M56+M47+M36+M26+M20+#REF!</f>
        <v>#REF!</v>
      </c>
      <c r="N100" s="15" t="e">
        <f>N98+N89+N78+N67+N56+N47+N36+N26+N20+#REF!</f>
        <v>#REF!</v>
      </c>
      <c r="O100" s="15" t="e">
        <f>O98+O89+O78+O67+O56+O47+O36+O26+O20+#REF!</f>
        <v>#REF!</v>
      </c>
    </row>
    <row r="101" spans="2:15" ht="15.75" thickBot="1">
      <c r="B101" s="16" t="s">
        <v>128</v>
      </c>
      <c r="C101" s="44"/>
      <c r="D101" s="17" t="e">
        <f t="shared" ref="D101:O101" si="24">D100+D99</f>
        <v>#REF!</v>
      </c>
      <c r="E101" s="17" t="e">
        <f t="shared" si="24"/>
        <v>#REF!</v>
      </c>
      <c r="F101" s="17" t="e">
        <f t="shared" si="24"/>
        <v>#REF!</v>
      </c>
      <c r="G101" s="17" t="e">
        <f t="shared" si="24"/>
        <v>#REF!</v>
      </c>
      <c r="H101" s="17" t="e">
        <f t="shared" si="24"/>
        <v>#REF!</v>
      </c>
      <c r="I101" s="17" t="e">
        <f t="shared" si="24"/>
        <v>#REF!</v>
      </c>
      <c r="J101" s="17" t="e">
        <f t="shared" si="24"/>
        <v>#REF!</v>
      </c>
      <c r="K101" s="17" t="e">
        <f t="shared" si="24"/>
        <v>#REF!</v>
      </c>
      <c r="L101" s="17" t="e">
        <f t="shared" si="24"/>
        <v>#REF!</v>
      </c>
      <c r="M101" s="17" t="e">
        <f t="shared" si="24"/>
        <v>#REF!</v>
      </c>
      <c r="N101" s="17" t="e">
        <f t="shared" si="24"/>
        <v>#REF!</v>
      </c>
      <c r="O101" s="17" t="e">
        <f t="shared" si="24"/>
        <v>#REF!</v>
      </c>
    </row>
    <row r="103" spans="2:15"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</row>
  </sheetData>
  <mergeCells count="21">
    <mergeCell ref="C28:O28"/>
    <mergeCell ref="C32:O32"/>
    <mergeCell ref="B5:O5"/>
    <mergeCell ref="B7:B8"/>
    <mergeCell ref="H7:K7"/>
    <mergeCell ref="L7:O7"/>
    <mergeCell ref="C9:O9"/>
    <mergeCell ref="C16:O16"/>
    <mergeCell ref="C21:O21"/>
    <mergeCell ref="C95:O95"/>
    <mergeCell ref="C73:O73"/>
    <mergeCell ref="C80:O80"/>
    <mergeCell ref="C69:O69"/>
    <mergeCell ref="C84:O84"/>
    <mergeCell ref="C91:O91"/>
    <mergeCell ref="C42:O42"/>
    <mergeCell ref="C38:O38"/>
    <mergeCell ref="C62:O62"/>
    <mergeCell ref="C58:O58"/>
    <mergeCell ref="C53:O53"/>
    <mergeCell ref="C49:O49"/>
  </mergeCells>
  <phoneticPr fontId="19" type="noConversion"/>
  <pageMargins left="0.11811023622047245" right="0" top="0.15748031496062992" bottom="0" header="0.31496062992125984" footer="0.31496062992125984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C1:O120"/>
  <sheetViews>
    <sheetView topLeftCell="A13" zoomScaleNormal="118" workbookViewId="0">
      <selection activeCell="I10" sqref="I10"/>
    </sheetView>
  </sheetViews>
  <sheetFormatPr defaultRowHeight="12"/>
  <cols>
    <col min="1" max="2" width="4.6640625" customWidth="1"/>
    <col min="3" max="3" width="28.83203125" customWidth="1"/>
    <col min="4" max="4" width="8" style="32" customWidth="1"/>
    <col min="5" max="5" width="10.33203125" style="32" customWidth="1"/>
    <col min="6" max="6" width="9.5" style="32" customWidth="1"/>
    <col min="7" max="8" width="10.6640625" style="32" customWidth="1"/>
    <col min="9" max="9" width="12" style="32" customWidth="1"/>
  </cols>
  <sheetData>
    <row r="1" spans="3:12" ht="15.75">
      <c r="C1" s="6" t="s">
        <v>103</v>
      </c>
    </row>
    <row r="2" spans="3:12" ht="15">
      <c r="C2" s="49" t="s">
        <v>105</v>
      </c>
    </row>
    <row r="3" spans="3:12" ht="15">
      <c r="C3" s="49" t="s">
        <v>126</v>
      </c>
    </row>
    <row r="5" spans="3:12" ht="42.75" customHeight="1">
      <c r="C5" s="86" t="s">
        <v>170</v>
      </c>
      <c r="D5" s="86"/>
      <c r="E5" s="86"/>
      <c r="F5" s="86"/>
      <c r="G5" s="86"/>
      <c r="H5" s="86"/>
      <c r="I5" s="86"/>
    </row>
    <row r="6" spans="3:12" ht="12.75" thickBot="1"/>
    <row r="7" spans="3:12" ht="36" customHeight="1">
      <c r="C7" s="87" t="s">
        <v>75</v>
      </c>
      <c r="D7" s="35" t="s">
        <v>76</v>
      </c>
      <c r="E7" s="35" t="s">
        <v>77</v>
      </c>
      <c r="F7" s="35" t="s">
        <v>79</v>
      </c>
      <c r="G7" s="35" t="s">
        <v>80</v>
      </c>
      <c r="H7" s="35" t="s">
        <v>99</v>
      </c>
      <c r="I7" s="51" t="s">
        <v>178</v>
      </c>
    </row>
    <row r="8" spans="3:12" ht="12.75" customHeight="1" thickBot="1">
      <c r="C8" s="88"/>
      <c r="D8" s="3"/>
      <c r="E8" s="3" t="s">
        <v>78</v>
      </c>
      <c r="F8" s="3" t="s">
        <v>78</v>
      </c>
      <c r="G8" s="3" t="s">
        <v>81</v>
      </c>
      <c r="H8" s="3" t="s">
        <v>94</v>
      </c>
      <c r="I8" s="3" t="s">
        <v>179</v>
      </c>
    </row>
    <row r="9" spans="3:12" ht="13.5" customHeight="1">
      <c r="C9" s="8" t="s">
        <v>109</v>
      </c>
      <c r="D9" s="82" t="s">
        <v>73</v>
      </c>
      <c r="E9" s="83"/>
      <c r="F9" s="83"/>
      <c r="G9" s="83"/>
      <c r="H9" s="83"/>
      <c r="I9" s="83"/>
    </row>
    <row r="10" spans="3:12" ht="16.5" customHeight="1">
      <c r="C10" s="9" t="s">
        <v>181</v>
      </c>
      <c r="D10" s="46">
        <v>200</v>
      </c>
      <c r="E10" s="20">
        <v>4.9800000000000004</v>
      </c>
      <c r="F10" s="21">
        <v>11.81</v>
      </c>
      <c r="G10" s="21">
        <v>31.02</v>
      </c>
      <c r="H10" s="21">
        <v>256</v>
      </c>
      <c r="I10" s="21" t="s">
        <v>125</v>
      </c>
    </row>
    <row r="11" spans="3:12" ht="16.5" customHeight="1">
      <c r="C11" s="9" t="s">
        <v>180</v>
      </c>
      <c r="D11" s="20">
        <v>200</v>
      </c>
      <c r="E11" s="21">
        <v>3.16</v>
      </c>
      <c r="F11" s="21">
        <v>2.67</v>
      </c>
      <c r="G11" s="21">
        <v>15.94</v>
      </c>
      <c r="H11" s="21">
        <v>100.6</v>
      </c>
      <c r="I11" s="36" t="s">
        <v>125</v>
      </c>
    </row>
    <row r="12" spans="3:12" ht="16.5" customHeight="1">
      <c r="C12" s="9" t="s">
        <v>97</v>
      </c>
      <c r="D12" s="20">
        <v>40</v>
      </c>
      <c r="E12" s="21">
        <v>3.16</v>
      </c>
      <c r="F12" s="21">
        <v>0.04</v>
      </c>
      <c r="G12" s="21">
        <v>20.6</v>
      </c>
      <c r="H12" s="21">
        <v>94.4</v>
      </c>
      <c r="I12" s="37"/>
    </row>
    <row r="13" spans="3:12" s="2" customFormat="1" ht="16.5" customHeight="1" thickBot="1">
      <c r="C13" s="10" t="s">
        <v>84</v>
      </c>
      <c r="D13" s="39"/>
      <c r="E13" s="22">
        <f>SUM(E10:E12)</f>
        <v>11.3</v>
      </c>
      <c r="F13" s="22">
        <f>SUM(F10:F12)</f>
        <v>14.52</v>
      </c>
      <c r="G13" s="22">
        <f>SUM(G10:G12)</f>
        <v>67.56</v>
      </c>
      <c r="H13" s="22">
        <f>SUM(H10:H12)</f>
        <v>451</v>
      </c>
      <c r="I13" s="22"/>
      <c r="L13" s="48"/>
    </row>
    <row r="14" spans="3:12" ht="12" customHeight="1">
      <c r="C14" s="8"/>
      <c r="D14" s="82" t="s">
        <v>96</v>
      </c>
      <c r="E14" s="83"/>
      <c r="F14" s="83"/>
      <c r="G14" s="83"/>
      <c r="H14" s="83"/>
      <c r="I14" s="83"/>
    </row>
    <row r="15" spans="3:12" ht="15" customHeight="1">
      <c r="C15" s="9" t="s">
        <v>133</v>
      </c>
      <c r="D15" s="46">
        <v>100</v>
      </c>
      <c r="E15" s="20">
        <v>12.44</v>
      </c>
      <c r="F15" s="21">
        <v>9.24</v>
      </c>
      <c r="G15" s="21">
        <v>12.56</v>
      </c>
      <c r="H15" s="21">
        <v>225.06</v>
      </c>
      <c r="I15" s="21"/>
    </row>
    <row r="16" spans="3:12" ht="15.75" customHeight="1">
      <c r="C16" s="9" t="s">
        <v>171</v>
      </c>
      <c r="D16" s="20">
        <v>150</v>
      </c>
      <c r="E16" s="21">
        <v>5.0999999999999996</v>
      </c>
      <c r="F16" s="21">
        <v>3.29</v>
      </c>
      <c r="G16" s="21">
        <v>34.950000000000003</v>
      </c>
      <c r="H16" s="21">
        <v>204.03</v>
      </c>
      <c r="I16" s="36"/>
    </row>
    <row r="17" spans="3:9" ht="21" customHeight="1">
      <c r="C17" s="9" t="s">
        <v>130</v>
      </c>
      <c r="D17" s="20" t="s">
        <v>173</v>
      </c>
      <c r="E17" s="21">
        <v>8</v>
      </c>
      <c r="F17" s="21">
        <v>2.2000000000000002</v>
      </c>
      <c r="G17" s="21">
        <v>15.4</v>
      </c>
      <c r="H17" s="21">
        <v>114</v>
      </c>
      <c r="I17" s="36"/>
    </row>
    <row r="18" spans="3:9" ht="16.5" customHeight="1">
      <c r="C18" s="9" t="s">
        <v>125</v>
      </c>
      <c r="D18" s="20" t="s">
        <v>125</v>
      </c>
      <c r="E18" s="21" t="s">
        <v>125</v>
      </c>
      <c r="F18" s="21"/>
      <c r="G18" s="21"/>
      <c r="H18" s="21"/>
      <c r="I18" s="36"/>
    </row>
    <row r="19" spans="3:9" ht="17.25" customHeight="1">
      <c r="C19" s="9" t="s">
        <v>97</v>
      </c>
      <c r="D19" s="20">
        <v>40</v>
      </c>
      <c r="E19" s="21">
        <v>3.16</v>
      </c>
      <c r="F19" s="21">
        <v>0.04</v>
      </c>
      <c r="G19" s="21">
        <v>20.6</v>
      </c>
      <c r="H19" s="21">
        <v>94.4</v>
      </c>
      <c r="I19" s="37"/>
    </row>
    <row r="20" spans="3:9" s="2" customFormat="1" ht="14.25" customHeight="1">
      <c r="C20" s="11" t="s">
        <v>84</v>
      </c>
      <c r="D20" s="20"/>
      <c r="E20" s="24">
        <f>SUM(E16:E19)</f>
        <v>16.259999999999998</v>
      </c>
      <c r="F20" s="24">
        <f>SUM(F16:F19)</f>
        <v>5.53</v>
      </c>
      <c r="G20" s="24">
        <f>SUM(G16:G19)</f>
        <v>70.95</v>
      </c>
      <c r="H20" s="24">
        <f>SUM(H16:H19)</f>
        <v>412.42999999999995</v>
      </c>
      <c r="I20" s="24"/>
    </row>
    <row r="21" spans="3:9" s="2" customFormat="1" ht="16.5" customHeight="1" thickBot="1">
      <c r="C21" s="12" t="s">
        <v>98</v>
      </c>
      <c r="D21" s="40"/>
      <c r="E21" s="26">
        <f>E20+E13</f>
        <v>27.56</v>
      </c>
      <c r="F21" s="26">
        <f>F20+F13</f>
        <v>20.05</v>
      </c>
      <c r="G21" s="26">
        <f>G20+G13</f>
        <v>138.51</v>
      </c>
      <c r="H21" s="26">
        <f>H20+H13</f>
        <v>863.43</v>
      </c>
      <c r="I21" s="26"/>
    </row>
    <row r="22" spans="3:9" ht="12" customHeight="1">
      <c r="C22" s="8" t="s">
        <v>118</v>
      </c>
      <c r="D22" s="82" t="s">
        <v>73</v>
      </c>
      <c r="E22" s="83"/>
      <c r="F22" s="83"/>
      <c r="G22" s="83"/>
      <c r="H22" s="83"/>
      <c r="I22" s="83"/>
    </row>
    <row r="23" spans="3:9" ht="16.5" customHeight="1">
      <c r="C23" s="9" t="s">
        <v>172</v>
      </c>
      <c r="D23" s="46">
        <v>100</v>
      </c>
      <c r="E23" s="20">
        <v>8.4600000000000009</v>
      </c>
      <c r="F23" s="21">
        <v>3.18</v>
      </c>
      <c r="G23" s="21">
        <v>40.21</v>
      </c>
      <c r="H23" s="21">
        <v>183.27</v>
      </c>
      <c r="I23" s="21"/>
    </row>
    <row r="24" spans="3:9" ht="16.5" customHeight="1">
      <c r="C24" s="9" t="s">
        <v>120</v>
      </c>
      <c r="D24" s="20">
        <v>200</v>
      </c>
      <c r="E24" s="21">
        <v>3.2</v>
      </c>
      <c r="F24" s="21">
        <v>1.73</v>
      </c>
      <c r="G24" s="21">
        <v>14.9</v>
      </c>
      <c r="H24" s="21">
        <v>112</v>
      </c>
      <c r="I24" s="36"/>
    </row>
    <row r="25" spans="3:9" s="2" customFormat="1" ht="16.5" customHeight="1" thickBot="1">
      <c r="C25" s="10" t="s">
        <v>84</v>
      </c>
      <c r="D25" s="39"/>
      <c r="E25" s="22">
        <f>SUM(E23:E24)</f>
        <v>11.66</v>
      </c>
      <c r="F25" s="22">
        <f>SUM(F23:F24)</f>
        <v>4.91</v>
      </c>
      <c r="G25" s="22">
        <f>SUM(G23:G24)</f>
        <v>55.11</v>
      </c>
      <c r="H25" s="22">
        <f>SUM(H23:H24)</f>
        <v>295.27</v>
      </c>
      <c r="I25" s="22"/>
    </row>
    <row r="26" spans="3:9" ht="14.25" customHeight="1">
      <c r="C26" s="8"/>
      <c r="D26" s="82" t="s">
        <v>96</v>
      </c>
      <c r="E26" s="83"/>
      <c r="F26" s="83"/>
      <c r="G26" s="83"/>
      <c r="H26" s="83"/>
      <c r="I26" s="83"/>
    </row>
    <row r="27" spans="3:9" ht="16.5" customHeight="1">
      <c r="C27" s="13" t="s">
        <v>132</v>
      </c>
      <c r="D27" s="20" t="s">
        <v>166</v>
      </c>
      <c r="E27" s="21">
        <v>7.46</v>
      </c>
      <c r="F27" s="21">
        <v>5.61</v>
      </c>
      <c r="G27" s="21">
        <v>35.840000000000003</v>
      </c>
      <c r="H27" s="21">
        <v>311.58</v>
      </c>
      <c r="I27" s="37"/>
    </row>
    <row r="28" spans="3:9" ht="16.5" customHeight="1">
      <c r="C28" s="9" t="s">
        <v>174</v>
      </c>
      <c r="D28" s="46">
        <v>100</v>
      </c>
      <c r="E28" s="20">
        <v>7.85</v>
      </c>
      <c r="F28" s="21">
        <v>6.51</v>
      </c>
      <c r="G28" s="21">
        <v>7.89</v>
      </c>
      <c r="H28" s="21">
        <v>123</v>
      </c>
      <c r="I28" s="21"/>
    </row>
    <row r="29" spans="3:9" ht="16.5" customHeight="1">
      <c r="C29" s="9" t="s">
        <v>158</v>
      </c>
      <c r="D29" s="20">
        <v>200</v>
      </c>
      <c r="E29" s="21">
        <v>0.34</v>
      </c>
      <c r="F29" s="21">
        <v>0</v>
      </c>
      <c r="G29" s="21">
        <v>25.63</v>
      </c>
      <c r="H29" s="21">
        <v>119.72</v>
      </c>
      <c r="I29" s="37"/>
    </row>
    <row r="30" spans="3:9" ht="16.5" customHeight="1">
      <c r="C30" s="9" t="s">
        <v>97</v>
      </c>
      <c r="D30" s="20">
        <v>40</v>
      </c>
      <c r="E30" s="21">
        <v>3.16</v>
      </c>
      <c r="F30" s="21">
        <v>0.04</v>
      </c>
      <c r="G30" s="21">
        <v>20.6</v>
      </c>
      <c r="H30" s="21">
        <v>94.4</v>
      </c>
      <c r="I30" s="37"/>
    </row>
    <row r="31" spans="3:9" s="2" customFormat="1" ht="16.5" customHeight="1">
      <c r="C31" s="11" t="s">
        <v>84</v>
      </c>
      <c r="D31" s="20"/>
      <c r="E31" s="24">
        <f>SUM(E27:E30)</f>
        <v>18.809999999999999</v>
      </c>
      <c r="F31" s="24">
        <f>SUM(F27:F30)</f>
        <v>12.16</v>
      </c>
      <c r="G31" s="24">
        <f>SUM(G27:G30)</f>
        <v>89.960000000000008</v>
      </c>
      <c r="H31" s="24">
        <f>SUM(H27:H30)</f>
        <v>648.69999999999993</v>
      </c>
      <c r="I31" s="24"/>
    </row>
    <row r="32" spans="3:9" s="2" customFormat="1" ht="16.5" customHeight="1" thickBot="1">
      <c r="C32" s="12" t="s">
        <v>98</v>
      </c>
      <c r="D32" s="40"/>
      <c r="E32" s="26">
        <f>E31+E25</f>
        <v>30.47</v>
      </c>
      <c r="F32" s="26">
        <f>F31+F25</f>
        <v>17.07</v>
      </c>
      <c r="G32" s="26">
        <f>G31+G25</f>
        <v>145.07</v>
      </c>
      <c r="H32" s="26">
        <f>H31+H25</f>
        <v>943.96999999999991</v>
      </c>
      <c r="I32" s="26"/>
    </row>
    <row r="33" spans="3:9" ht="14.25" customHeight="1">
      <c r="C33" s="8" t="s">
        <v>117</v>
      </c>
      <c r="D33" s="82" t="s">
        <v>73</v>
      </c>
      <c r="E33" s="83"/>
      <c r="F33" s="83"/>
      <c r="G33" s="83"/>
      <c r="H33" s="83"/>
      <c r="I33" s="83"/>
    </row>
    <row r="34" spans="3:9" ht="16.5" customHeight="1">
      <c r="C34" s="9" t="s">
        <v>121</v>
      </c>
      <c r="D34" s="46">
        <v>100</v>
      </c>
      <c r="E34" s="20">
        <v>8.4600000000000009</v>
      </c>
      <c r="F34" s="21">
        <v>3.18</v>
      </c>
      <c r="G34" s="21">
        <v>40.21</v>
      </c>
      <c r="H34" s="21">
        <v>183.27</v>
      </c>
      <c r="I34" s="21"/>
    </row>
    <row r="35" spans="3:9" ht="27" customHeight="1">
      <c r="C35" s="9" t="s">
        <v>156</v>
      </c>
      <c r="D35" s="20">
        <v>200</v>
      </c>
      <c r="E35" s="21">
        <v>0</v>
      </c>
      <c r="F35" s="21">
        <v>0</v>
      </c>
      <c r="G35" s="21">
        <v>16</v>
      </c>
      <c r="H35" s="21">
        <v>128</v>
      </c>
      <c r="I35" s="37"/>
    </row>
    <row r="36" spans="3:9" s="2" customFormat="1" ht="16.5" customHeight="1" thickBot="1">
      <c r="C36" s="11" t="s">
        <v>84</v>
      </c>
      <c r="D36" s="39"/>
      <c r="E36" s="22">
        <f>SUM(E34:E35)</f>
        <v>8.4600000000000009</v>
      </c>
      <c r="F36" s="22">
        <f>SUM(F34:F35)</f>
        <v>3.18</v>
      </c>
      <c r="G36" s="22">
        <f>SUM(G34:G35)</f>
        <v>56.21</v>
      </c>
      <c r="H36" s="22">
        <f>SUM(H34:H35)</f>
        <v>311.27</v>
      </c>
      <c r="I36" s="22"/>
    </row>
    <row r="37" spans="3:9" ht="12.75" customHeight="1">
      <c r="C37" s="8"/>
      <c r="D37" s="82" t="s">
        <v>96</v>
      </c>
      <c r="E37" s="83"/>
      <c r="F37" s="83"/>
      <c r="G37" s="83"/>
      <c r="H37" s="83"/>
      <c r="I37" s="83"/>
    </row>
    <row r="38" spans="3:9" ht="13.5" customHeight="1">
      <c r="C38" s="9" t="s">
        <v>141</v>
      </c>
      <c r="D38" s="20">
        <v>250</v>
      </c>
      <c r="E38" s="21">
        <v>4.05</v>
      </c>
      <c r="F38" s="21">
        <v>5.3</v>
      </c>
      <c r="G38" s="21">
        <v>22.9</v>
      </c>
      <c r="H38" s="21">
        <v>151</v>
      </c>
      <c r="I38" s="28"/>
    </row>
    <row r="39" spans="3:9" ht="13.5" customHeight="1">
      <c r="C39" s="9" t="s">
        <v>159</v>
      </c>
      <c r="D39" s="20">
        <v>200</v>
      </c>
      <c r="E39" s="21">
        <v>9</v>
      </c>
      <c r="F39" s="21">
        <v>9.1999999999999993</v>
      </c>
      <c r="G39" s="21">
        <v>2.1</v>
      </c>
      <c r="H39" s="21">
        <v>140</v>
      </c>
      <c r="I39" s="37"/>
    </row>
    <row r="40" spans="3:9" ht="13.5" customHeight="1">
      <c r="C40" s="9" t="s">
        <v>97</v>
      </c>
      <c r="D40" s="20">
        <v>40</v>
      </c>
      <c r="E40" s="21">
        <v>3.16</v>
      </c>
      <c r="F40" s="21">
        <v>0.04</v>
      </c>
      <c r="G40" s="21">
        <v>20.6</v>
      </c>
      <c r="H40" s="21">
        <v>94.4</v>
      </c>
      <c r="I40" s="37"/>
    </row>
    <row r="41" spans="3:9" ht="13.5" customHeight="1">
      <c r="C41" s="9" t="s">
        <v>145</v>
      </c>
      <c r="D41" s="20">
        <v>100</v>
      </c>
      <c r="E41" s="21">
        <v>1.4</v>
      </c>
      <c r="F41" s="21">
        <v>0.05</v>
      </c>
      <c r="G41" s="21">
        <v>12</v>
      </c>
      <c r="H41" s="21">
        <v>282</v>
      </c>
      <c r="I41" s="37"/>
    </row>
    <row r="42" spans="3:9" s="2" customFormat="1" ht="13.5" customHeight="1">
      <c r="C42" s="11" t="s">
        <v>84</v>
      </c>
      <c r="D42" s="20"/>
      <c r="E42" s="24">
        <f>SUM(E38:E41)</f>
        <v>17.61</v>
      </c>
      <c r="F42" s="24">
        <f>SUM(F38:F41)</f>
        <v>14.59</v>
      </c>
      <c r="G42" s="24">
        <f>SUM(G38:G41)</f>
        <v>57.6</v>
      </c>
      <c r="H42" s="24">
        <f>SUM(H38:H41)</f>
        <v>667.4</v>
      </c>
      <c r="I42" s="24"/>
    </row>
    <row r="43" spans="3:9" s="2" customFormat="1" ht="16.5" customHeight="1" thickBot="1">
      <c r="C43" s="12" t="s">
        <v>98</v>
      </c>
      <c r="D43" s="40"/>
      <c r="E43" s="26">
        <f>E42+E36</f>
        <v>26.07</v>
      </c>
      <c r="F43" s="26">
        <f>F42+F36</f>
        <v>17.77</v>
      </c>
      <c r="G43" s="26">
        <f>G42+G36</f>
        <v>113.81</v>
      </c>
      <c r="H43" s="26">
        <f>H42+H36</f>
        <v>978.67</v>
      </c>
      <c r="I43" s="26"/>
    </row>
    <row r="44" spans="3:9" ht="13.5" customHeight="1">
      <c r="C44" s="8" t="s">
        <v>116</v>
      </c>
      <c r="D44" s="82" t="s">
        <v>73</v>
      </c>
      <c r="E44" s="83"/>
      <c r="F44" s="83"/>
      <c r="G44" s="83"/>
      <c r="H44" s="83"/>
      <c r="I44" s="83"/>
    </row>
    <row r="45" spans="3:9" ht="27" customHeight="1">
      <c r="C45" s="9" t="s">
        <v>160</v>
      </c>
      <c r="D45" s="20">
        <v>50</v>
      </c>
      <c r="E45" s="21">
        <v>17.64</v>
      </c>
      <c r="F45" s="21">
        <v>17.05</v>
      </c>
      <c r="G45" s="21">
        <v>41.17</v>
      </c>
      <c r="H45" s="21">
        <v>378.52</v>
      </c>
      <c r="I45" s="37"/>
    </row>
    <row r="46" spans="3:9" ht="14.25" customHeight="1">
      <c r="C46" s="9" t="s">
        <v>95</v>
      </c>
      <c r="D46" s="20" t="s">
        <v>100</v>
      </c>
      <c r="E46" s="21">
        <v>0.18</v>
      </c>
      <c r="F46" s="21">
        <v>0.04</v>
      </c>
      <c r="G46" s="21">
        <v>7.71</v>
      </c>
      <c r="H46" s="21">
        <v>57</v>
      </c>
      <c r="I46" s="36"/>
    </row>
    <row r="47" spans="3:9" ht="16.5" customHeight="1" thickBot="1">
      <c r="C47" s="11" t="s">
        <v>84</v>
      </c>
      <c r="D47" s="20"/>
      <c r="E47" s="24">
        <f>SUM(E45:E46)</f>
        <v>17.82</v>
      </c>
      <c r="F47" s="24">
        <f>SUM(F45:F46)</f>
        <v>17.09</v>
      </c>
      <c r="G47" s="24">
        <f>SUM(G45:G46)</f>
        <v>48.88</v>
      </c>
      <c r="H47" s="24">
        <f>SUM(H45:H46)</f>
        <v>435.52</v>
      </c>
      <c r="I47" s="24"/>
    </row>
    <row r="48" spans="3:9" ht="9.75" customHeight="1">
      <c r="C48" s="8"/>
      <c r="D48" s="82" t="s">
        <v>96</v>
      </c>
      <c r="E48" s="83"/>
      <c r="F48" s="83"/>
      <c r="G48" s="83"/>
      <c r="H48" s="83"/>
      <c r="I48" s="83"/>
    </row>
    <row r="49" spans="3:15" ht="15.75" customHeight="1">
      <c r="C49" s="47" t="s">
        <v>146</v>
      </c>
      <c r="D49" s="20">
        <v>200</v>
      </c>
      <c r="E49" s="21">
        <v>10.44</v>
      </c>
      <c r="F49" s="21">
        <v>11.11</v>
      </c>
      <c r="G49" s="21">
        <v>41.3</v>
      </c>
      <c r="H49" s="21">
        <v>307</v>
      </c>
      <c r="I49" s="37"/>
    </row>
    <row r="50" spans="3:15" ht="14.25" customHeight="1">
      <c r="C50" s="9" t="s">
        <v>120</v>
      </c>
      <c r="D50" s="20">
        <v>200</v>
      </c>
      <c r="E50" s="21">
        <v>3.2</v>
      </c>
      <c r="F50" s="21">
        <v>1.73</v>
      </c>
      <c r="G50" s="21">
        <v>14.9</v>
      </c>
      <c r="H50" s="21">
        <v>112</v>
      </c>
      <c r="I50" s="37"/>
    </row>
    <row r="51" spans="3:15" ht="14.25" customHeight="1">
      <c r="C51" s="9" t="s">
        <v>134</v>
      </c>
      <c r="D51" s="20">
        <v>50</v>
      </c>
      <c r="E51" s="21">
        <v>150</v>
      </c>
      <c r="F51" s="21" t="s">
        <v>82</v>
      </c>
      <c r="G51" s="21" t="s">
        <v>83</v>
      </c>
      <c r="H51" s="21">
        <v>162.5</v>
      </c>
      <c r="I51" s="37"/>
    </row>
    <row r="52" spans="3:15" ht="14.25" customHeight="1">
      <c r="C52" s="9" t="s">
        <v>97</v>
      </c>
      <c r="D52" s="20">
        <v>40</v>
      </c>
      <c r="E52" s="21">
        <v>3.16</v>
      </c>
      <c r="F52" s="21">
        <v>0.04</v>
      </c>
      <c r="G52" s="21">
        <v>20.6</v>
      </c>
      <c r="H52" s="21">
        <v>94.4</v>
      </c>
      <c r="I52" s="37"/>
    </row>
    <row r="53" spans="3:15" s="2" customFormat="1" ht="16.5" customHeight="1">
      <c r="C53" s="11" t="s">
        <v>84</v>
      </c>
      <c r="D53" s="20"/>
      <c r="E53" s="24">
        <f>SUM(E49:E52)</f>
        <v>166.79999999999998</v>
      </c>
      <c r="F53" s="24">
        <f>SUM(F49:F52)</f>
        <v>12.879999999999999</v>
      </c>
      <c r="G53" s="24">
        <f>SUM(G49:G52)</f>
        <v>76.8</v>
      </c>
      <c r="H53" s="24">
        <f>SUM(H49:H52)</f>
        <v>675.9</v>
      </c>
      <c r="I53" s="24"/>
    </row>
    <row r="54" spans="3:15" s="2" customFormat="1" ht="16.5" customHeight="1" thickBot="1">
      <c r="C54" s="12" t="s">
        <v>98</v>
      </c>
      <c r="D54" s="40"/>
      <c r="E54" s="26">
        <f>E53+E47</f>
        <v>184.61999999999998</v>
      </c>
      <c r="F54" s="26">
        <f>F53+F47</f>
        <v>29.97</v>
      </c>
      <c r="G54" s="26">
        <f>G53+G47</f>
        <v>125.68</v>
      </c>
      <c r="H54" s="26">
        <f>H53+H47</f>
        <v>1111.42</v>
      </c>
      <c r="I54" s="26"/>
    </row>
    <row r="55" spans="3:15" ht="15.75" customHeight="1">
      <c r="C55" s="8" t="s">
        <v>115</v>
      </c>
      <c r="D55" s="82" t="s">
        <v>73</v>
      </c>
      <c r="E55" s="83"/>
      <c r="F55" s="83"/>
      <c r="G55" s="83"/>
      <c r="H55" s="83"/>
      <c r="I55" s="83"/>
    </row>
    <row r="56" spans="3:15" ht="13.5" customHeight="1">
      <c r="C56" s="9" t="s">
        <v>121</v>
      </c>
      <c r="D56" s="46">
        <v>100</v>
      </c>
      <c r="E56" s="20">
        <v>8.4600000000000009</v>
      </c>
      <c r="F56" s="21">
        <v>3.18</v>
      </c>
      <c r="G56" s="21">
        <v>40.21</v>
      </c>
      <c r="H56" s="21">
        <v>183.27</v>
      </c>
      <c r="I56" s="21"/>
    </row>
    <row r="57" spans="3:15" ht="25.5" customHeight="1">
      <c r="C57" s="9" t="s">
        <v>175</v>
      </c>
      <c r="D57" s="20">
        <v>200</v>
      </c>
      <c r="E57" s="21">
        <v>1</v>
      </c>
      <c r="F57" s="21">
        <v>0</v>
      </c>
      <c r="G57" s="21">
        <v>23.46</v>
      </c>
      <c r="H57" s="21">
        <v>94.25</v>
      </c>
      <c r="I57" s="36"/>
      <c r="O57" s="50"/>
    </row>
    <row r="58" spans="3:15" s="2" customFormat="1" ht="16.5" customHeight="1" thickBot="1">
      <c r="C58" s="11" t="s">
        <v>84</v>
      </c>
      <c r="D58" s="20"/>
      <c r="E58" s="24">
        <f>SUM(E56:E57)</f>
        <v>9.4600000000000009</v>
      </c>
      <c r="F58" s="24">
        <f>SUM(F56:F57)</f>
        <v>3.18</v>
      </c>
      <c r="G58" s="24">
        <f>SUM(G56:G57)</f>
        <v>63.67</v>
      </c>
      <c r="H58" s="24">
        <f>SUM(H56:H57)</f>
        <v>277.52</v>
      </c>
      <c r="I58" s="24"/>
    </row>
    <row r="59" spans="3:15" ht="14.25" customHeight="1">
      <c r="C59" s="8"/>
      <c r="D59" s="82" t="s">
        <v>96</v>
      </c>
      <c r="E59" s="83"/>
      <c r="F59" s="83"/>
      <c r="G59" s="83"/>
      <c r="H59" s="83"/>
      <c r="I59" s="83"/>
    </row>
    <row r="60" spans="3:15" ht="15">
      <c r="C60" s="9" t="s">
        <v>135</v>
      </c>
      <c r="D60" s="20">
        <v>200</v>
      </c>
      <c r="E60" s="21">
        <v>4.08</v>
      </c>
      <c r="F60" s="21">
        <v>6.4</v>
      </c>
      <c r="G60" s="21">
        <v>27.26</v>
      </c>
      <c r="H60" s="21">
        <v>350</v>
      </c>
      <c r="I60" s="37"/>
      <c r="J60" t="s">
        <v>125</v>
      </c>
    </row>
    <row r="61" spans="3:15" ht="15.75" customHeight="1">
      <c r="C61" s="9" t="s">
        <v>130</v>
      </c>
      <c r="D61" s="20" t="s">
        <v>173</v>
      </c>
      <c r="E61" s="21">
        <v>8</v>
      </c>
      <c r="F61" s="21">
        <v>2.2000000000000002</v>
      </c>
      <c r="G61" s="21">
        <v>15.4</v>
      </c>
      <c r="H61" s="21">
        <v>114</v>
      </c>
      <c r="I61" s="36"/>
      <c r="J61" s="38" t="s">
        <v>125</v>
      </c>
    </row>
    <row r="62" spans="3:15" ht="15">
      <c r="C62" s="9" t="s">
        <v>97</v>
      </c>
      <c r="D62" s="20">
        <v>40</v>
      </c>
      <c r="E62" s="21">
        <v>3.16</v>
      </c>
      <c r="F62" s="21">
        <v>0.04</v>
      </c>
      <c r="G62" s="21">
        <v>20.6</v>
      </c>
      <c r="H62" s="21">
        <v>94.4</v>
      </c>
      <c r="I62" s="37"/>
    </row>
    <row r="63" spans="3:15" ht="18" customHeight="1">
      <c r="C63" s="9" t="s">
        <v>169</v>
      </c>
      <c r="D63" s="20">
        <v>100</v>
      </c>
      <c r="E63" s="21">
        <v>8.69</v>
      </c>
      <c r="F63" s="21">
        <v>22.84</v>
      </c>
      <c r="G63" s="21">
        <v>1.8</v>
      </c>
      <c r="H63" s="21">
        <v>247</v>
      </c>
      <c r="I63" s="37"/>
    </row>
    <row r="64" spans="3:15" s="2" customFormat="1">
      <c r="C64" s="11" t="s">
        <v>84</v>
      </c>
      <c r="D64" s="20"/>
      <c r="E64" s="24">
        <f>SUM(E60:E63)</f>
        <v>23.93</v>
      </c>
      <c r="F64" s="24">
        <f>SUM(F60:F63)</f>
        <v>31.48</v>
      </c>
      <c r="G64" s="24">
        <f>SUM(G60:G63)</f>
        <v>65.06</v>
      </c>
      <c r="H64" s="24">
        <f>SUM(H60:H63)</f>
        <v>805.4</v>
      </c>
      <c r="I64" s="24"/>
    </row>
    <row r="65" spans="3:10" s="2" customFormat="1" ht="12.75" thickBot="1">
      <c r="C65" s="14" t="s">
        <v>98</v>
      </c>
      <c r="D65" s="42"/>
      <c r="E65" s="30">
        <f>E58+E64</f>
        <v>33.39</v>
      </c>
      <c r="F65" s="30">
        <f>F58+F64</f>
        <v>34.660000000000004</v>
      </c>
      <c r="G65" s="30">
        <f>G58+G64</f>
        <v>128.73000000000002</v>
      </c>
      <c r="H65" s="30">
        <f>H58+H64</f>
        <v>1082.92</v>
      </c>
      <c r="I65" s="30"/>
    </row>
    <row r="66" spans="3:10" ht="13.5" customHeight="1">
      <c r="C66" s="8" t="s">
        <v>114</v>
      </c>
      <c r="D66" s="82" t="s">
        <v>73</v>
      </c>
      <c r="E66" s="83"/>
      <c r="F66" s="83"/>
      <c r="G66" s="83"/>
      <c r="H66" s="83"/>
      <c r="I66" s="83"/>
    </row>
    <row r="67" spans="3:10" ht="27" customHeight="1">
      <c r="C67" s="9" t="s">
        <v>136</v>
      </c>
      <c r="D67" s="20" t="s">
        <v>161</v>
      </c>
      <c r="E67" s="21">
        <v>13.78</v>
      </c>
      <c r="F67" s="21">
        <v>12.64</v>
      </c>
      <c r="G67" s="21">
        <v>60.11</v>
      </c>
      <c r="H67" s="21">
        <v>395.51</v>
      </c>
      <c r="I67" s="36"/>
      <c r="J67" t="s">
        <v>125</v>
      </c>
    </row>
    <row r="68" spans="3:10" ht="15">
      <c r="C68" s="9" t="s">
        <v>95</v>
      </c>
      <c r="D68" s="20" t="s">
        <v>100</v>
      </c>
      <c r="E68" s="21">
        <v>0.18</v>
      </c>
      <c r="F68" s="21">
        <v>0.04</v>
      </c>
      <c r="G68" s="21">
        <v>7.71</v>
      </c>
      <c r="H68" s="21">
        <v>57</v>
      </c>
      <c r="I68" s="36"/>
    </row>
    <row r="69" spans="3:10" s="2" customFormat="1" ht="12.75" thickBot="1">
      <c r="C69" s="11" t="s">
        <v>84</v>
      </c>
      <c r="D69" s="20"/>
      <c r="E69" s="24">
        <f>SUM(E67:E68)</f>
        <v>13.959999999999999</v>
      </c>
      <c r="F69" s="24">
        <f>SUM(F67:F68)</f>
        <v>12.68</v>
      </c>
      <c r="G69" s="24">
        <f>SUM(G67:G68)</f>
        <v>67.819999999999993</v>
      </c>
      <c r="H69" s="24">
        <f>SUM(H67:H68)</f>
        <v>452.51</v>
      </c>
      <c r="I69" s="24"/>
    </row>
    <row r="70" spans="3:10" ht="13.5" customHeight="1">
      <c r="C70" s="8"/>
      <c r="D70" s="82" t="s">
        <v>96</v>
      </c>
      <c r="E70" s="83"/>
      <c r="F70" s="83"/>
      <c r="G70" s="83"/>
      <c r="H70" s="83"/>
      <c r="I70" s="83"/>
    </row>
    <row r="71" spans="3:10" ht="11.25" customHeight="1">
      <c r="C71" s="9" t="s">
        <v>137</v>
      </c>
      <c r="D71" s="20" t="s">
        <v>152</v>
      </c>
      <c r="E71" s="21">
        <v>21.24</v>
      </c>
      <c r="F71" s="21">
        <v>13.29</v>
      </c>
      <c r="G71" s="21">
        <v>48.86</v>
      </c>
      <c r="H71" s="21">
        <v>338</v>
      </c>
      <c r="I71" s="36"/>
    </row>
    <row r="72" spans="3:10" ht="14.25" customHeight="1">
      <c r="C72" s="9" t="s">
        <v>151</v>
      </c>
      <c r="D72" s="20">
        <v>200</v>
      </c>
      <c r="E72" s="21">
        <v>3.2</v>
      </c>
      <c r="F72" s="21">
        <v>1.73</v>
      </c>
      <c r="G72" s="21">
        <v>14.9</v>
      </c>
      <c r="H72" s="21">
        <v>112</v>
      </c>
      <c r="I72" s="36"/>
    </row>
    <row r="73" spans="3:10" s="2" customFormat="1" ht="12.75" customHeight="1">
      <c r="C73" s="11" t="s">
        <v>84</v>
      </c>
      <c r="D73" s="20"/>
      <c r="E73" s="24">
        <f>SUM(E71:E72)</f>
        <v>24.439999999999998</v>
      </c>
      <c r="F73" s="24">
        <f>SUM(F71:F72)</f>
        <v>15.02</v>
      </c>
      <c r="G73" s="24">
        <f>SUM(G71:G72)</f>
        <v>63.76</v>
      </c>
      <c r="H73" s="24">
        <f>SUM(H71:H72)</f>
        <v>450</v>
      </c>
      <c r="I73" s="24"/>
    </row>
    <row r="74" spans="3:10" s="2" customFormat="1" ht="12.75" customHeight="1" thickBot="1">
      <c r="C74" s="14" t="s">
        <v>98</v>
      </c>
      <c r="D74" s="40"/>
      <c r="E74" s="26">
        <f>E73+E69</f>
        <v>38.4</v>
      </c>
      <c r="F74" s="26">
        <f>F73+F69</f>
        <v>27.7</v>
      </c>
      <c r="G74" s="26">
        <f>G73+G69</f>
        <v>131.57999999999998</v>
      </c>
      <c r="H74" s="26">
        <f>H73+H69</f>
        <v>902.51</v>
      </c>
      <c r="I74" s="26"/>
    </row>
    <row r="75" spans="3:10" ht="13.5" customHeight="1">
      <c r="C75" s="8" t="s">
        <v>113</v>
      </c>
      <c r="D75" s="82" t="s">
        <v>73</v>
      </c>
      <c r="E75" s="83"/>
      <c r="F75" s="83"/>
      <c r="G75" s="83"/>
      <c r="H75" s="83"/>
      <c r="I75" s="83"/>
    </row>
    <row r="76" spans="3:10" ht="15">
      <c r="C76" s="9" t="s">
        <v>121</v>
      </c>
      <c r="D76" s="46">
        <v>100</v>
      </c>
      <c r="E76" s="20">
        <v>8.4600000000000009</v>
      </c>
      <c r="F76" s="21">
        <v>3.18</v>
      </c>
      <c r="G76" s="21">
        <v>40.21</v>
      </c>
      <c r="H76" s="21">
        <v>183.27</v>
      </c>
      <c r="I76" s="21"/>
    </row>
    <row r="77" spans="3:10" ht="15">
      <c r="C77" s="9" t="s">
        <v>120</v>
      </c>
      <c r="D77" s="20">
        <v>200</v>
      </c>
      <c r="E77" s="21">
        <v>3.2</v>
      </c>
      <c r="F77" s="21">
        <v>1.73</v>
      </c>
      <c r="G77" s="21">
        <v>14.9</v>
      </c>
      <c r="H77" s="21">
        <v>112</v>
      </c>
      <c r="I77" s="37"/>
    </row>
    <row r="78" spans="3:10" s="2" customFormat="1" ht="14.25" customHeight="1" thickBot="1">
      <c r="C78" s="10" t="s">
        <v>84</v>
      </c>
      <c r="D78" s="39"/>
      <c r="E78" s="22">
        <f>SUM(E76:E77)</f>
        <v>11.66</v>
      </c>
      <c r="F78" s="22">
        <f>SUM(F76:F77)</f>
        <v>4.91</v>
      </c>
      <c r="G78" s="22">
        <f>SUM(G76:G77)</f>
        <v>55.11</v>
      </c>
      <c r="H78" s="22">
        <f>SUM(H76:H77)</f>
        <v>295.27</v>
      </c>
      <c r="I78" s="22"/>
    </row>
    <row r="79" spans="3:10" ht="13.5" customHeight="1">
      <c r="C79" s="8"/>
      <c r="D79" s="82" t="s">
        <v>96</v>
      </c>
      <c r="E79" s="83"/>
      <c r="F79" s="83"/>
      <c r="G79" s="83"/>
      <c r="H79" s="83"/>
      <c r="I79" s="83"/>
    </row>
    <row r="80" spans="3:10" ht="15">
      <c r="C80" s="9" t="s">
        <v>147</v>
      </c>
      <c r="D80" s="20">
        <v>180</v>
      </c>
      <c r="E80" s="21">
        <v>3.33</v>
      </c>
      <c r="F80" s="21">
        <v>7.77</v>
      </c>
      <c r="G80" s="21">
        <v>41.42</v>
      </c>
      <c r="H80" s="21">
        <v>256.23</v>
      </c>
      <c r="I80" s="37"/>
    </row>
    <row r="81" spans="3:10" ht="15">
      <c r="C81" s="9" t="s">
        <v>149</v>
      </c>
      <c r="D81" s="20">
        <v>200</v>
      </c>
      <c r="E81" s="21">
        <v>0.2</v>
      </c>
      <c r="F81" s="21">
        <v>0.2</v>
      </c>
      <c r="G81" s="21">
        <v>22.3</v>
      </c>
      <c r="H81" s="21">
        <v>114</v>
      </c>
      <c r="I81" s="37"/>
    </row>
    <row r="82" spans="3:10" ht="15">
      <c r="C82" s="9" t="s">
        <v>97</v>
      </c>
      <c r="D82" s="20">
        <v>40</v>
      </c>
      <c r="E82" s="21">
        <v>3.16</v>
      </c>
      <c r="F82" s="21">
        <v>0.04</v>
      </c>
      <c r="G82" s="21">
        <v>20.6</v>
      </c>
      <c r="H82" s="21">
        <v>94.4</v>
      </c>
      <c r="I82" s="37"/>
    </row>
    <row r="83" spans="3:10" ht="12.75" customHeight="1">
      <c r="C83" s="9" t="s">
        <v>148</v>
      </c>
      <c r="D83" s="20" t="s">
        <v>150</v>
      </c>
      <c r="E83" s="20">
        <v>19.72</v>
      </c>
      <c r="F83" s="20">
        <v>17.89</v>
      </c>
      <c r="G83" s="20">
        <v>4.76</v>
      </c>
      <c r="H83" s="20">
        <v>168.2</v>
      </c>
      <c r="I83" s="36"/>
    </row>
    <row r="84" spans="3:10" s="2" customFormat="1" ht="13.5" customHeight="1">
      <c r="C84" s="11" t="s">
        <v>84</v>
      </c>
      <c r="D84" s="20"/>
      <c r="E84" s="24">
        <f>SUM(E80:E83)</f>
        <v>26.41</v>
      </c>
      <c r="F84" s="24">
        <f>SUM(F80:F83)</f>
        <v>25.9</v>
      </c>
      <c r="G84" s="24">
        <f>SUM(G80:G83)</f>
        <v>89.08</v>
      </c>
      <c r="H84" s="24">
        <f>SUM(H80:H83)</f>
        <v>632.82999999999993</v>
      </c>
      <c r="I84" s="24"/>
    </row>
    <row r="85" spans="3:10" s="2" customFormat="1" ht="13.5" customHeight="1" thickBot="1">
      <c r="C85" s="12" t="s">
        <v>98</v>
      </c>
      <c r="D85" s="40"/>
      <c r="E85" s="26">
        <f>E84+E78</f>
        <v>38.07</v>
      </c>
      <c r="F85" s="26">
        <f>F84+F78</f>
        <v>30.81</v>
      </c>
      <c r="G85" s="26">
        <f>G84+G78</f>
        <v>144.19</v>
      </c>
      <c r="H85" s="26">
        <f>H84+H78</f>
        <v>928.09999999999991</v>
      </c>
      <c r="I85" s="26"/>
    </row>
    <row r="86" spans="3:10" ht="12.75" customHeight="1">
      <c r="C86" s="8" t="s">
        <v>112</v>
      </c>
      <c r="D86" s="82" t="s">
        <v>73</v>
      </c>
      <c r="E86" s="83"/>
      <c r="F86" s="83"/>
      <c r="G86" s="83"/>
      <c r="H86" s="83"/>
      <c r="I86" s="83"/>
    </row>
    <row r="87" spans="3:10" ht="15">
      <c r="C87" s="9" t="s">
        <v>122</v>
      </c>
      <c r="D87" s="20">
        <v>70</v>
      </c>
      <c r="E87" s="21">
        <v>4.33</v>
      </c>
      <c r="F87" s="21">
        <v>2.25</v>
      </c>
      <c r="G87" s="21">
        <v>38.72</v>
      </c>
      <c r="H87" s="21">
        <v>192.5</v>
      </c>
      <c r="I87" s="37"/>
    </row>
    <row r="88" spans="3:10" ht="15">
      <c r="C88" s="9" t="s">
        <v>95</v>
      </c>
      <c r="D88" s="20" t="s">
        <v>100</v>
      </c>
      <c r="E88" s="21">
        <v>0.18</v>
      </c>
      <c r="F88" s="21">
        <v>0.04</v>
      </c>
      <c r="G88" s="21">
        <v>7.71</v>
      </c>
      <c r="H88" s="21">
        <v>57</v>
      </c>
      <c r="I88" s="36"/>
    </row>
    <row r="89" spans="3:10" s="2" customFormat="1" ht="14.25" customHeight="1" thickBot="1">
      <c r="C89" s="11" t="s">
        <v>84</v>
      </c>
      <c r="D89" s="39"/>
      <c r="E89" s="22">
        <f>SUM(E87:E88)</f>
        <v>4.51</v>
      </c>
      <c r="F89" s="22">
        <f>SUM(F87:F88)</f>
        <v>2.29</v>
      </c>
      <c r="G89" s="22">
        <f>SUM(G87:G88)</f>
        <v>46.43</v>
      </c>
      <c r="H89" s="22">
        <f>SUM(H87:H88)</f>
        <v>249.5</v>
      </c>
      <c r="I89" s="22"/>
    </row>
    <row r="90" spans="3:10" ht="14.25" customHeight="1">
      <c r="C90" s="8"/>
      <c r="D90" s="82" t="s">
        <v>96</v>
      </c>
      <c r="E90" s="83"/>
      <c r="F90" s="83"/>
      <c r="G90" s="83"/>
      <c r="H90" s="83"/>
      <c r="I90" s="83"/>
    </row>
    <row r="91" spans="3:10" ht="24" customHeight="1">
      <c r="C91" s="9" t="s">
        <v>176</v>
      </c>
      <c r="D91" s="20">
        <v>243</v>
      </c>
      <c r="E91" s="21">
        <v>18.27</v>
      </c>
      <c r="F91" s="21">
        <v>20.54</v>
      </c>
      <c r="G91" s="21">
        <v>28.74</v>
      </c>
      <c r="H91" s="21">
        <v>372.49</v>
      </c>
      <c r="I91" s="37"/>
    </row>
    <row r="92" spans="3:10" ht="15">
      <c r="C92" s="9" t="s">
        <v>159</v>
      </c>
      <c r="D92" s="20">
        <v>200</v>
      </c>
      <c r="E92" s="21">
        <v>9</v>
      </c>
      <c r="F92" s="21">
        <v>9.1999999999999993</v>
      </c>
      <c r="G92" s="21">
        <v>2.1</v>
      </c>
      <c r="H92" s="21">
        <v>140</v>
      </c>
      <c r="I92" s="37"/>
      <c r="J92" s="38" t="s">
        <v>125</v>
      </c>
    </row>
    <row r="93" spans="3:10" ht="15">
      <c r="C93" s="9" t="s">
        <v>97</v>
      </c>
      <c r="D93" s="20">
        <v>40</v>
      </c>
      <c r="E93" s="21">
        <v>3.16</v>
      </c>
      <c r="F93" s="21">
        <v>0.04</v>
      </c>
      <c r="G93" s="21">
        <v>20.6</v>
      </c>
      <c r="H93" s="21">
        <v>94.4</v>
      </c>
      <c r="I93" s="37"/>
    </row>
    <row r="94" spans="3:10" s="2" customFormat="1" ht="14.25" customHeight="1">
      <c r="C94" s="11" t="s">
        <v>84</v>
      </c>
      <c r="D94" s="20"/>
      <c r="E94" s="24">
        <f>SUM(E91:E93)</f>
        <v>30.43</v>
      </c>
      <c r="F94" s="24">
        <f>SUM(F91:F93)</f>
        <v>29.779999999999998</v>
      </c>
      <c r="G94" s="24">
        <f>SUM(G91:G93)</f>
        <v>51.44</v>
      </c>
      <c r="H94" s="24">
        <f>SUM(H91:H93)</f>
        <v>606.89</v>
      </c>
      <c r="I94" s="24"/>
    </row>
    <row r="95" spans="3:10" s="2" customFormat="1" ht="14.25" customHeight="1" thickBot="1">
      <c r="C95" s="12" t="s">
        <v>98</v>
      </c>
      <c r="D95" s="40"/>
      <c r="E95" s="26">
        <f>E94+E89</f>
        <v>34.94</v>
      </c>
      <c r="F95" s="26">
        <f>F94+F89</f>
        <v>32.07</v>
      </c>
      <c r="G95" s="26">
        <f>G94+G89</f>
        <v>97.87</v>
      </c>
      <c r="H95" s="26">
        <f>H94+H89</f>
        <v>856.39</v>
      </c>
      <c r="I95" s="26"/>
    </row>
    <row r="96" spans="3:10" ht="15.75" customHeight="1">
      <c r="C96" s="8" t="s">
        <v>111</v>
      </c>
      <c r="D96" s="82" t="s">
        <v>73</v>
      </c>
      <c r="E96" s="83"/>
      <c r="F96" s="83"/>
      <c r="G96" s="83"/>
      <c r="H96" s="83"/>
      <c r="I96" s="83"/>
    </row>
    <row r="97" spans="3:9" ht="25.5" customHeight="1">
      <c r="C97" s="9" t="s">
        <v>163</v>
      </c>
      <c r="D97" s="20" t="s">
        <v>164</v>
      </c>
      <c r="E97" s="21">
        <v>4.2</v>
      </c>
      <c r="F97" s="21">
        <v>5.14</v>
      </c>
      <c r="G97" s="21">
        <v>14.2</v>
      </c>
      <c r="H97" s="21">
        <v>377.35</v>
      </c>
      <c r="I97" s="37"/>
    </row>
    <row r="98" spans="3:9" ht="24">
      <c r="C98" s="9" t="s">
        <v>130</v>
      </c>
      <c r="D98" s="20" t="s">
        <v>173</v>
      </c>
      <c r="E98" s="21">
        <v>8</v>
      </c>
      <c r="F98" s="21">
        <v>2.2000000000000002</v>
      </c>
      <c r="G98" s="21">
        <v>15.4</v>
      </c>
      <c r="H98" s="21">
        <v>114</v>
      </c>
      <c r="I98" s="36"/>
    </row>
    <row r="99" spans="3:9" s="2" customFormat="1" ht="18" customHeight="1" thickBot="1">
      <c r="C99" s="10" t="s">
        <v>84</v>
      </c>
      <c r="D99" s="39"/>
      <c r="E99" s="22">
        <f>SUM(E97:E98)</f>
        <v>12.2</v>
      </c>
      <c r="F99" s="22">
        <f>SUM(F97:F98)</f>
        <v>7.34</v>
      </c>
      <c r="G99" s="22">
        <f>SUM(G97:G98)</f>
        <v>29.6</v>
      </c>
      <c r="H99" s="22">
        <f>SUM(H97:H98)</f>
        <v>491.35</v>
      </c>
      <c r="I99" s="22"/>
    </row>
    <row r="100" spans="3:9" ht="12.75" customHeight="1">
      <c r="C100" s="8"/>
      <c r="D100" s="82" t="s">
        <v>96</v>
      </c>
      <c r="E100" s="83"/>
      <c r="F100" s="83"/>
      <c r="G100" s="83"/>
      <c r="H100" s="83"/>
      <c r="I100" s="83"/>
    </row>
    <row r="101" spans="3:9" ht="22.5" customHeight="1">
      <c r="C101" s="9" t="s">
        <v>154</v>
      </c>
      <c r="D101" s="20">
        <v>250</v>
      </c>
      <c r="E101" s="21">
        <v>21.78</v>
      </c>
      <c r="F101" s="21">
        <v>50</v>
      </c>
      <c r="G101" s="21">
        <v>35.5</v>
      </c>
      <c r="H101" s="21">
        <v>163.65</v>
      </c>
      <c r="I101" s="37"/>
    </row>
    <row r="102" spans="3:9" ht="16.5" customHeight="1">
      <c r="C102" s="9" t="s">
        <v>139</v>
      </c>
      <c r="D102" s="20">
        <v>200</v>
      </c>
      <c r="E102" s="21">
        <v>11.7</v>
      </c>
      <c r="F102" s="21">
        <v>13.1</v>
      </c>
      <c r="G102" s="21">
        <v>10.199999999999999</v>
      </c>
      <c r="H102" s="21">
        <v>209.4</v>
      </c>
      <c r="I102" s="37"/>
    </row>
    <row r="103" spans="3:9" ht="15">
      <c r="C103" s="9" t="s">
        <v>97</v>
      </c>
      <c r="D103" s="20">
        <v>40</v>
      </c>
      <c r="E103" s="21">
        <v>3.16</v>
      </c>
      <c r="F103" s="21">
        <v>0.04</v>
      </c>
      <c r="G103" s="21">
        <v>20.6</v>
      </c>
      <c r="H103" s="21">
        <v>94.4</v>
      </c>
      <c r="I103" s="37"/>
    </row>
    <row r="104" spans="3:9" ht="15">
      <c r="C104" s="9" t="s">
        <v>145</v>
      </c>
      <c r="D104" s="20">
        <v>100</v>
      </c>
      <c r="E104" s="21">
        <v>1.4</v>
      </c>
      <c r="F104" s="21">
        <v>0.05</v>
      </c>
      <c r="G104" s="21">
        <v>12</v>
      </c>
      <c r="H104" s="21">
        <v>282</v>
      </c>
      <c r="I104" s="37"/>
    </row>
    <row r="105" spans="3:9" s="2" customFormat="1" ht="13.5" customHeight="1">
      <c r="C105" s="11" t="s">
        <v>84</v>
      </c>
      <c r="D105" s="20"/>
      <c r="E105" s="24">
        <f>SUM(E101:E104)</f>
        <v>38.04</v>
      </c>
      <c r="F105" s="24">
        <f>SUM(F101:F104)</f>
        <v>63.19</v>
      </c>
      <c r="G105" s="24">
        <f>SUM(G101:G104)</f>
        <v>78.300000000000011</v>
      </c>
      <c r="H105" s="24">
        <f>SUM(H101:H104)</f>
        <v>749.45</v>
      </c>
      <c r="I105" s="24"/>
    </row>
    <row r="106" spans="3:9" s="2" customFormat="1" ht="13.5" customHeight="1" thickBot="1">
      <c r="C106" s="12" t="s">
        <v>98</v>
      </c>
      <c r="D106" s="40"/>
      <c r="E106" s="26">
        <f>E105+E99</f>
        <v>50.239999999999995</v>
      </c>
      <c r="F106" s="26">
        <f>F105+F99</f>
        <v>70.53</v>
      </c>
      <c r="G106" s="26">
        <f>G105+G99</f>
        <v>107.9</v>
      </c>
      <c r="H106" s="26">
        <f>H105+H99</f>
        <v>1240.8000000000002</v>
      </c>
      <c r="I106" s="26"/>
    </row>
    <row r="107" spans="3:9" ht="15.75" customHeight="1">
      <c r="C107" s="8" t="s">
        <v>110</v>
      </c>
      <c r="D107" s="82" t="s">
        <v>73</v>
      </c>
      <c r="E107" s="83"/>
      <c r="F107" s="83"/>
      <c r="G107" s="83"/>
      <c r="H107" s="83"/>
      <c r="I107" s="83"/>
    </row>
    <row r="108" spans="3:9" ht="19.5" customHeight="1">
      <c r="C108" s="9" t="s">
        <v>122</v>
      </c>
      <c r="D108" s="20">
        <v>70</v>
      </c>
      <c r="E108" s="21">
        <v>4.33</v>
      </c>
      <c r="F108" s="21">
        <v>2.25</v>
      </c>
      <c r="G108" s="21">
        <v>38.72</v>
      </c>
      <c r="H108" s="21">
        <v>192.5</v>
      </c>
      <c r="I108" s="37"/>
    </row>
    <row r="109" spans="3:9" ht="15">
      <c r="C109" s="9" t="s">
        <v>95</v>
      </c>
      <c r="D109" s="20" t="s">
        <v>100</v>
      </c>
      <c r="E109" s="21">
        <v>0.18</v>
      </c>
      <c r="F109" s="21">
        <v>0.04</v>
      </c>
      <c r="G109" s="21">
        <v>7.71</v>
      </c>
      <c r="H109" s="21">
        <v>57</v>
      </c>
      <c r="I109" s="36"/>
    </row>
    <row r="110" spans="3:9" s="2" customFormat="1" ht="12.75" thickBot="1">
      <c r="C110" s="10" t="s">
        <v>84</v>
      </c>
      <c r="D110" s="39"/>
      <c r="E110" s="22">
        <f>SUM(E108:E109)</f>
        <v>4.51</v>
      </c>
      <c r="F110" s="22">
        <f>SUM(F108:F109)</f>
        <v>2.29</v>
      </c>
      <c r="G110" s="22">
        <f>SUM(G108:G109)</f>
        <v>46.43</v>
      </c>
      <c r="H110" s="22">
        <f>SUM(H108:H109)</f>
        <v>249.5</v>
      </c>
      <c r="I110" s="22"/>
    </row>
    <row r="111" spans="3:9" ht="12.75" customHeight="1">
      <c r="C111" s="8"/>
      <c r="D111" s="82" t="s">
        <v>96</v>
      </c>
      <c r="E111" s="83"/>
      <c r="F111" s="83"/>
      <c r="G111" s="83"/>
      <c r="H111" s="83"/>
      <c r="I111" s="83"/>
    </row>
    <row r="112" spans="3:9" ht="12" customHeight="1">
      <c r="C112" s="9" t="s">
        <v>177</v>
      </c>
      <c r="D112" s="20">
        <v>200</v>
      </c>
      <c r="E112" s="21">
        <v>17.23</v>
      </c>
      <c r="F112" s="21">
        <v>31</v>
      </c>
      <c r="G112" s="21">
        <v>43.06</v>
      </c>
      <c r="H112" s="21">
        <v>532</v>
      </c>
      <c r="I112" s="37"/>
    </row>
    <row r="113" spans="3:9" ht="12" customHeight="1">
      <c r="C113" s="9" t="s">
        <v>120</v>
      </c>
      <c r="D113" s="20">
        <v>200</v>
      </c>
      <c r="E113" s="21">
        <v>3.2</v>
      </c>
      <c r="F113" s="21">
        <v>1.73</v>
      </c>
      <c r="G113" s="21">
        <v>14.9</v>
      </c>
      <c r="H113" s="21">
        <v>112</v>
      </c>
      <c r="I113" s="37"/>
    </row>
    <row r="114" spans="3:9" ht="15">
      <c r="C114" s="9" t="s">
        <v>97</v>
      </c>
      <c r="D114" s="20">
        <v>40</v>
      </c>
      <c r="E114" s="21">
        <v>3.16</v>
      </c>
      <c r="F114" s="21">
        <v>0.04</v>
      </c>
      <c r="G114" s="21">
        <v>20.6</v>
      </c>
      <c r="H114" s="21">
        <v>94.4</v>
      </c>
      <c r="I114" s="37"/>
    </row>
    <row r="115" spans="3:9" s="2" customFormat="1">
      <c r="C115" s="11" t="s">
        <v>84</v>
      </c>
      <c r="D115" s="20"/>
      <c r="E115" s="24">
        <f>SUM(E112:E114)</f>
        <v>23.59</v>
      </c>
      <c r="F115" s="24">
        <f>SUM(F112:F114)</f>
        <v>32.769999999999996</v>
      </c>
      <c r="G115" s="24">
        <f>SUM(G112:G114)</f>
        <v>78.56</v>
      </c>
      <c r="H115" s="24">
        <f>SUM(H112:H114)</f>
        <v>738.4</v>
      </c>
      <c r="I115" s="24"/>
    </row>
    <row r="116" spans="3:9" ht="18.75" customHeight="1">
      <c r="C116" s="19" t="s">
        <v>142</v>
      </c>
      <c r="D116" s="43"/>
      <c r="E116" s="15">
        <f>E110+E99+E89+E78+E69+E58+E47+E36+E25+E13</f>
        <v>105.54</v>
      </c>
      <c r="F116" s="15">
        <f>F110+F99+F89+F78+F69+F58+F47+F36+F25+F13</f>
        <v>72.39</v>
      </c>
      <c r="G116" s="15">
        <f>G110+G99+G89+G78+G69+G58+G47+G36+G25+G13</f>
        <v>536.81999999999994</v>
      </c>
      <c r="H116" s="15">
        <f>H110+H99+H89+H78+H69+H58+H47+H36+H25+H13</f>
        <v>3508.71</v>
      </c>
      <c r="I116" s="15"/>
    </row>
    <row r="117" spans="3:9" ht="18.75" customHeight="1">
      <c r="C117" s="19" t="s">
        <v>143</v>
      </c>
      <c r="D117" s="43"/>
      <c r="E117" s="15">
        <f>E115+E105+E94+E84+E73+E64+E53+E42+E31+E20</f>
        <v>386.32</v>
      </c>
      <c r="F117" s="15">
        <f>F115+F105+F94+F84+F73+F64+F53+F42+F31+F20</f>
        <v>243.29999999999998</v>
      </c>
      <c r="G117" s="15">
        <f>G115+G105+G94+G84+G73+G64+G53+G42+G31+G20</f>
        <v>721.5100000000001</v>
      </c>
      <c r="H117" s="15">
        <f>H115+H105+H94+H84+H73+H64+H53+H42+H31+H20</f>
        <v>6387.4</v>
      </c>
      <c r="I117" s="15"/>
    </row>
    <row r="118" spans="3:9" ht="15.75" thickBot="1">
      <c r="C118" s="16" t="s">
        <v>128</v>
      </c>
      <c r="D118" s="44"/>
      <c r="E118" s="17">
        <f>E117+E116</f>
        <v>491.86</v>
      </c>
      <c r="F118" s="17">
        <f>F117+F116</f>
        <v>315.69</v>
      </c>
      <c r="G118" s="17">
        <f>G117+G116</f>
        <v>1258.33</v>
      </c>
      <c r="H118" s="17">
        <f>H117+H116</f>
        <v>9896.11</v>
      </c>
      <c r="I118" s="17"/>
    </row>
    <row r="120" spans="3:9">
      <c r="E120" s="45"/>
      <c r="F120" s="45"/>
      <c r="G120" s="45"/>
      <c r="H120" s="45"/>
      <c r="I120" s="45"/>
    </row>
  </sheetData>
  <mergeCells count="22">
    <mergeCell ref="D44:I44"/>
    <mergeCell ref="C5:I5"/>
    <mergeCell ref="C7:C8"/>
    <mergeCell ref="D9:I9"/>
    <mergeCell ref="D14:I14"/>
    <mergeCell ref="D26:I26"/>
    <mergeCell ref="D33:I33"/>
    <mergeCell ref="D22:I22"/>
    <mergeCell ref="D37:I37"/>
    <mergeCell ref="D111:I111"/>
    <mergeCell ref="D90:I90"/>
    <mergeCell ref="D96:I96"/>
    <mergeCell ref="D86:I86"/>
    <mergeCell ref="D100:I100"/>
    <mergeCell ref="D107:I107"/>
    <mergeCell ref="D79:I79"/>
    <mergeCell ref="D66:I66"/>
    <mergeCell ref="D48:I48"/>
    <mergeCell ref="D75:I75"/>
    <mergeCell ref="D70:I70"/>
    <mergeCell ref="D59:I59"/>
    <mergeCell ref="D55:I55"/>
  </mergeCells>
  <phoneticPr fontId="19" type="noConversion"/>
  <pageMargins left="0.11811023622047245" right="0" top="0.15748031496062992" bottom="0" header="0.31496062992125984" footer="0.31496062992125984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"/>
  <sheetData/>
  <phoneticPr fontId="1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Лист1</vt:lpstr>
      <vt:lpstr>2025г</vt:lpstr>
      <vt:lpstr>2016</vt:lpstr>
      <vt:lpstr>2016 (2)</vt:lpstr>
      <vt:lpstr>2018 (2)</vt:lpstr>
      <vt:lpstr>Лист2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Секретарь</cp:lastModifiedBy>
  <cp:lastPrinted>2025-05-26T06:16:11Z</cp:lastPrinted>
  <dcterms:created xsi:type="dcterms:W3CDTF">2014-09-24T03:48:26Z</dcterms:created>
  <dcterms:modified xsi:type="dcterms:W3CDTF">2025-05-26T06:17:14Z</dcterms:modified>
</cp:coreProperties>
</file>